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mercedes\Desktop\Transparencia Portal\Presupuesto\Ejecución del Presupuesto\2021\"/>
    </mc:Choice>
  </mc:AlternateContent>
  <xr:revisionPtr revIDLastSave="0" documentId="8_{B73CA884-E2A3-4D24-BDE6-51DA896B0A51}" xr6:coauthVersionLast="45" xr6:coauthVersionMax="45" xr10:uidLastSave="{00000000-0000-0000-0000-000000000000}"/>
  <bookViews>
    <workbookView xWindow="-120" yWindow="-120" windowWidth="24240" windowHeight="13140" xr2:uid="{13EEC021-FAAB-4ABF-A51F-8F3FFD6F55A5}"/>
  </bookViews>
  <sheets>
    <sheet name="Certificación" sheetId="1" r:id="rId1"/>
    <sheet name="Presupuest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hidden="1">{"Minpmon",#N/A,FALSE,"Monthinput"}</definedName>
    <definedName name="__123Graph_A" localSheetId="1" hidden="1">#REF!</definedName>
    <definedName name="__123Graph_A" hidden="1">#REF!</definedName>
    <definedName name="__123Graph_AChart1" localSheetId="1" hidden="1">[2]IN_Cable!#REF!</definedName>
    <definedName name="__123Graph_AChart1" hidden="1">[2]IN_Cable!#REF!</definedName>
    <definedName name="__123Graph_AChart2" localSheetId="1" hidden="1">[2]IN_Cable!#REF!</definedName>
    <definedName name="__123Graph_AChart2" hidden="1">[2]IN_Cable!#REF!</definedName>
    <definedName name="__123Graph_AChart3" localSheetId="1" hidden="1">[2]IN_Cable!#REF!</definedName>
    <definedName name="__123Graph_AChart3" hidden="1">[2]IN_Cable!#REF!</definedName>
    <definedName name="__123Graph_AChart4" localSheetId="1" hidden="1">[2]IN_Cable!#REF!</definedName>
    <definedName name="__123Graph_AChart4" hidden="1">[2]IN_Cable!#REF!</definedName>
    <definedName name="__123Graph_AChart5" localSheetId="1" hidden="1">[2]IN_Cable!#REF!</definedName>
    <definedName name="__123Graph_AChart5" hidden="1">[2]IN_Cable!#REF!</definedName>
    <definedName name="__123Graph_AChart6" localSheetId="1" hidden="1">[2]IN_Cable!#REF!</definedName>
    <definedName name="__123Graph_AChart6" hidden="1">[2]IN_Cable!#REF!</definedName>
    <definedName name="__123Graph_AChart7" localSheetId="1" hidden="1">[2]IN_Cable!#REF!</definedName>
    <definedName name="__123Graph_AChart7" hidden="1">[2]IN_Cable!#REF!</definedName>
    <definedName name="__123Graph_ACurrent" localSheetId="1" hidden="1">[2]IN_Cable!#REF!</definedName>
    <definedName name="__123Graph_ACurrent" hidden="1">[2]IN_Cable!#REF!</definedName>
    <definedName name="__123Graph_ADEBT" localSheetId="1" hidden="1">#REF!</definedName>
    <definedName name="__123Graph_ADEBT" hidden="1">#REF!</definedName>
    <definedName name="__123Graph_ADIFFERENTIAL" localSheetId="1" hidden="1">[3]TAB25b!#REF!</definedName>
    <definedName name="__123Graph_ADIFFERENTIAL" hidden="1">[3]TAB25b!#REF!</definedName>
    <definedName name="__123Graph_AINTEREST" localSheetId="1" hidden="1">[3]TAB25b!#REF!</definedName>
    <definedName name="__123Graph_AINTEREST" hidden="1">[3]TAB25b!#REF!</definedName>
    <definedName name="__123Graph_ASPREAD" localSheetId="1" hidden="1">[3]TAB25b!#REF!</definedName>
    <definedName name="__123Graph_ASPREAD" hidden="1">[3]TAB25b!#REF!</definedName>
    <definedName name="__123Graph_B" localSheetId="1" hidden="1">[4]C!#REF!</definedName>
    <definedName name="__123Graph_B" hidden="1">[4]C!#REF!</definedName>
    <definedName name="__123Graph_BCurrent" localSheetId="1" hidden="1">[5]G!#REF!</definedName>
    <definedName name="__123Graph_BCurrent" hidden="1">[5]G!#REF!</definedName>
    <definedName name="__123Graph_BDEBT" localSheetId="1" hidden="1">#REF!</definedName>
    <definedName name="__123Graph_BDEBT" hidden="1">#REF!</definedName>
    <definedName name="__123Graph_BINTEREST" localSheetId="1" hidden="1">[3]TAB25b!#REF!</definedName>
    <definedName name="__123Graph_BINTEREST" hidden="1">[3]TAB25b!#REF!</definedName>
    <definedName name="__123Graph_C" localSheetId="1" hidden="1">[4]C!#REF!</definedName>
    <definedName name="__123Graph_C" hidden="1">[4]C!#REF!</definedName>
    <definedName name="__123Graph_D" hidden="1">'[6]shared data'!$B$7937:$C$7937</definedName>
    <definedName name="__123Graph_E" localSheetId="1" hidden="1">[4]C!#REF!</definedName>
    <definedName name="__123Graph_E" hidden="1">[4]C!#REF!</definedName>
    <definedName name="__123Graph_F" localSheetId="1" hidden="1">[4]C!#REF!</definedName>
    <definedName name="__123Graph_F" hidden="1">[4]C!#REF!</definedName>
    <definedName name="__123Graph_X" hidden="1">'[6]shared data'!$B$7901:$C$7901</definedName>
    <definedName name="__123Graph_XDIFFERENTIAL" localSheetId="1" hidden="1">[3]TAB25b!#REF!</definedName>
    <definedName name="__123Graph_XDIFFERENTIAL" hidden="1">[3]TAB25b!#REF!</definedName>
    <definedName name="__123Graph_XSPREAD" localSheetId="1" hidden="1">[3]TAB25b!#REF!</definedName>
    <definedName name="__123Graph_XSPREAD" hidden="1">[3]TAB25b!#REF!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hart_1A" localSheetId="1" hidden="1">'[7]Platts Jul-00'!#REF!</definedName>
    <definedName name="_1__123Graph_AChart_1A" hidden="1">'[7]Platts Jul-00'!#REF!</definedName>
    <definedName name="_11__123Graph_AFIG_D" localSheetId="1" hidden="1">#REF!</definedName>
    <definedName name="_11__123Graph_AFIG_D" hidden="1">#REF!</definedName>
    <definedName name="_12__123Graph_AIBA_IBRD" hidden="1">[8]WB!$Q$62:$AK$62</definedName>
    <definedName name="_16__123Graph_ATERMS_OF_TRADE" localSheetId="1" hidden="1">#REF!</definedName>
    <definedName name="_16__123Graph_ATERMS_OF_TRADE" hidden="1">#REF!</definedName>
    <definedName name="_17__123Graph_AWB_ADJ_PRJ" hidden="1">[8]WB!$Q$255:$AK$255</definedName>
    <definedName name="_19__123Graph_BCPI_ER_LOG" localSheetId="1" hidden="1">[8]ER!#REF!</definedName>
    <definedName name="_19__123Graph_BCPI_ER_LOG" hidden="1">[8]ER!#REF!</definedName>
    <definedName name="_2__123Graph_AChart_1A" localSheetId="1" hidden="1">'[9]Platts Jul-00'!#REF!</definedName>
    <definedName name="_2__123Graph_AChart_1A" hidden="1">'[9]Platts Jul-00'!#REF!</definedName>
    <definedName name="_2__123Graph_BChart_1A" localSheetId="1" hidden="1">'[7]Platts Jul-00'!#REF!</definedName>
    <definedName name="_2__123Graph_BChart_1A" hidden="1">'[7]Platts Jul-00'!#REF!</definedName>
    <definedName name="_20__123Graph_BIBA_IBRD" localSheetId="1" hidden="1">[8]WB!#REF!</definedName>
    <definedName name="_20__123Graph_BIBA_IBRD" hidden="1">[8]WB!#REF!</definedName>
    <definedName name="_24__123Graph_BTERMS_OF_TRADE" localSheetId="1" hidden="1">#REF!</definedName>
    <definedName name="_24__123Graph_BTERMS_OF_TRADE" hidden="1">#REF!</definedName>
    <definedName name="_25__123Graph_BWB_ADJ_PRJ" hidden="1">[8]WB!$Q$257:$AK$257</definedName>
    <definedName name="_29__123Graph_XFIG_D" localSheetId="1" hidden="1">#REF!</definedName>
    <definedName name="_29__123Graph_XFIG_D" hidden="1">#REF!</definedName>
    <definedName name="_3__123Graph_AChart_1A" localSheetId="1" hidden="1">'[9]Platts Jul-00'!#REF!</definedName>
    <definedName name="_3__123Graph_AChart_1A" hidden="1">'[9]Platts Jul-00'!#REF!</definedName>
    <definedName name="_30__123Graph_XREALEX_WAGE" localSheetId="1" hidden="1">[10]PRIVATE!#REF!</definedName>
    <definedName name="_30__123Graph_XREALEX_WAGE" hidden="1">[10]PRIVATE!#REF!</definedName>
    <definedName name="_34__123Graph_XTERMS_OF_TRADE" localSheetId="1" hidden="1">#REF!</definedName>
    <definedName name="_34__123Graph_XTERMS_OF_TRADE" hidden="1">#REF!</definedName>
    <definedName name="_4__123Graph_BChart_1A" localSheetId="1" hidden="1">'[9]Platts Jul-00'!#REF!</definedName>
    <definedName name="_4__123Graph_BChart_1A" hidden="1">'[9]Platts Jul-00'!#REF!</definedName>
    <definedName name="_6__123Graph_BChart_1A" localSheetId="1" hidden="1">'[9]Platts Jul-00'!#REF!</definedName>
    <definedName name="_6__123Graph_BChart_1A" hidden="1">'[9]Platts Jul-00'!#REF!</definedName>
    <definedName name="_7__123Graph_ACPI_ER_LOG" localSheetId="1" hidden="1">[8]ER!#REF!</definedName>
    <definedName name="_7__123Graph_ACPI_ER_LOG" hidden="1">[8]ER!#REF!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hidden="1">[11]C!$P$428:$T$428</definedName>
    <definedName name="_Key1" localSheetId="1" hidden="1">'[12]ANALISIS STO DGO'!#REF!</definedName>
    <definedName name="_Key1" hidden="1">'[12]ANALISIS STO DGO'!#REF!</definedName>
    <definedName name="_Key2" localSheetId="1" hidden="1">'[13]ANALISIS STO DGO'!#REF!</definedName>
    <definedName name="_Key2" hidden="1">'[13]ANALISIS STO DGO'!#REF!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1" hidden="1">#REF!</definedName>
    <definedName name="_Parse_Out" hidden="1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localSheetId="1" hidden="1">'[13]ANALISIS STO DGO'!#REF!</definedName>
    <definedName name="_Sort" hidden="1">'[13]ANALISIS STO DGO'!#REF!</definedName>
    <definedName name="_SRT11" hidden="1">{"Minpmon",#N/A,FALSE,"Monthinput"}</definedName>
    <definedName name="_tax2" localSheetId="1">'[14]Factura Cont.  EDESUR'!#REF!</definedName>
    <definedName name="_tax2">'[14]Factura Cont.  EDESUR'!#REF!</definedName>
    <definedName name="_tax4" localSheetId="1">'[14]Factura Cont.  EDESUR'!#REF!</definedName>
    <definedName name="_tax4">'[14]Factura Cont.  EDESUR'!#REF!</definedName>
    <definedName name="a" localSheetId="1" hidden="1">[2]IN_Cable!#REF!</definedName>
    <definedName name="a" hidden="1">[2]IN_Cable!#REF!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aaaaa" localSheetId="1" hidden="1">[2]IN_Cable!#REF!</definedName>
    <definedName name="aaaaaaaa" hidden="1">[2]IN_Cable!#REF!</definedName>
    <definedName name="aaaaaaaaaaaaaaaaa" localSheetId="1" hidden="1">'[15]C Summary'!#REF!</definedName>
    <definedName name="aaaaaaaaaaaaaaaaa" hidden="1">'[15]C Summary'!#REF!</definedName>
    <definedName name="abc" localSheetId="1" hidden="1">#REF!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uerdoPRA" localSheetId="1">#REF!</definedName>
    <definedName name="AcuerdoPRA">#REF!</definedName>
    <definedName name="ACwvu.PLA1." localSheetId="1" hidden="1">'[16]COP FED'!#REF!</definedName>
    <definedName name="ACwvu.PLA1." hidden="1">'[16]COP FED'!#REF!</definedName>
    <definedName name="ACwvu.PLA2." hidden="1">'[16]COP FED'!$A$1:$N$49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localSheetId="1" hidden="1">'[17]J(Priv.Cap)'!#REF!</definedName>
    <definedName name="ana" hidden="1">'[17]J(Priv.Cap)'!#REF!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0">Certificación!$A$1:$F$25</definedName>
    <definedName name="Areas_Sustantivas" localSheetId="1">#REF!</definedName>
    <definedName name="Areas_Sustantivas">#REF!</definedName>
    <definedName name="Areas_Transversales" localSheetId="1">#REF!</definedName>
    <definedName name="Areas_Transversales">#REF!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'[18]Ex rate bloom'!$A$4</definedName>
    <definedName name="BLPH2" hidden="1">'[18]Ex rate bloom'!$D$4</definedName>
    <definedName name="BLPH3" hidden="1">'[18]Ex rate bloom'!$G$4</definedName>
    <definedName name="BLPH4" hidden="1">'[18]Ex rate bloom'!$J$4</definedName>
    <definedName name="BLPH5" hidden="1">'[18]Ex rate bloom'!$M$4</definedName>
    <definedName name="BLPH6" hidden="1">'[18]Ex rate bloom'!$P$4</definedName>
    <definedName name="BLPH7" hidden="1">'[18]Ex rate bloom'!$S$4</definedName>
    <definedName name="BLPH8" hidden="1">'[18]Ex rate bloom'!$V$4</definedName>
    <definedName name="button_area_1" localSheetId="1">#REF!</definedName>
    <definedName name="button_area_1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pitulo" localSheetId="1">#REF!</definedName>
    <definedName name="Capitulo">#REF!</definedName>
    <definedName name="Caratula" localSheetId="1" hidden="1">{"'Sheet1'!$A$1:$F$99"}</definedName>
    <definedName name="Caratula" hidden="1">{"'Sheet1'!$A$1:$F$99"}</definedName>
    <definedName name="CASHCVNMAY">'[19]Cash CCI Detail'!$G$29+'[19]Cash CCI Detail'!$K$117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e">'[20]Analisis MEPG'!$H$74</definedName>
    <definedName name="celltips_area" localSheetId="1">#REF!</definedName>
    <definedName name="celltips_area">#REF!</definedName>
    <definedName name="CFBTDo">'[20]VALORES PARAMETROS'!$C$65</definedName>
    <definedName name="CFBTHo">'[20]VALORES PARAMETROS'!$C$66</definedName>
    <definedName name="CFMTDo">'[20]VALORES PARAMETROS'!$C$67</definedName>
    <definedName name="CFMTHo">'[20]VALORES PARAMETROS'!$C$68</definedName>
    <definedName name="CIRCUITO">[21]BDASOC!$A:$M</definedName>
    <definedName name="Clientes_EDENORTE" localSheetId="1">#REF!</definedName>
    <definedName name="Clientes_EDENORTE">#REF!</definedName>
    <definedName name="Clientes_EDESUR" localSheetId="1">#REF!</definedName>
    <definedName name="Clientes_EDESUR">#REF!</definedName>
    <definedName name="ClientesEDENORTE">'[22]Dia 6'!$S$4</definedName>
    <definedName name="ClientesEDESUR">'[22]Dia 6'!$S$1</definedName>
    <definedName name="CNSDesabastecimiento" localSheetId="1">#REF!</definedName>
    <definedName name="CNSDesabastecimiento">#REF!</definedName>
    <definedName name="Contrato_Este">[23]G1EGEHSA!$B$11</definedName>
    <definedName name="Contrato_Itabo">[24]Seaboard!$B$9</definedName>
    <definedName name="Contrato_Norte">[23]G1EGEHSA!$B$10</definedName>
    <definedName name="Contrato_Sur">[23]G1EGEHSA!$B$9</definedName>
    <definedName name="cp" localSheetId="1" hidden="1">'[15]C Summary'!#REF!</definedName>
    <definedName name="cp" hidden="1">'[15]C Summary'!#REF!</definedName>
    <definedName name="CPIo">'[20]VALORES PARAMETROS'!$C$73</definedName>
    <definedName name="CtosNorte" localSheetId="1">#REF!</definedName>
    <definedName name="CtosNorte">#REF!</definedName>
    <definedName name="CtosSur" localSheetId="1">#REF!</definedName>
    <definedName name="CtosSur">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ATA" localSheetId="1">#REF!</definedName>
    <definedName name="DATA">#REF!</definedName>
    <definedName name="data13" localSheetId="1">'[14]Factura Cont.  EDESUR'!#REF!</definedName>
    <definedName name="data13">'[14]Factura Cont.  EDESUR'!#REF!</definedName>
    <definedName name="data16" localSheetId="1">'[14]Factura Cont.  EDESUR'!#REF!</definedName>
    <definedName name="data16">'[14]Factura Cont.  EDESUR'!#REF!</definedName>
    <definedName name="data19" localSheetId="1">'[14]Factura Cont.  EDESUR'!#REF!</definedName>
    <definedName name="data19">'[14]Factura Cont.  EDESUR'!#REF!</definedName>
    <definedName name="data22" localSheetId="1">'[14]Factura Cont.  EDESUR'!#REF!</definedName>
    <definedName name="data22">'[14]Factura Cont.  EDESUR'!#REF!</definedName>
    <definedName name="data25" localSheetId="1">'[14]Factura Cont.  EDESUR'!#REF!</definedName>
    <definedName name="data25">'[14]Factura Cont.  EDESUR'!#REF!</definedName>
    <definedName name="data28" localSheetId="1">'[14]Factura Cont.  EDESUR'!#REF!</definedName>
    <definedName name="data28">'[14]Factura Cont.  EDESUR'!#REF!</definedName>
    <definedName name="data3" localSheetId="1">'[14]Factura Cont.  EDESUR'!#REF!</definedName>
    <definedName name="data3">'[14]Factura Cont.  EDESUR'!#REF!</definedName>
    <definedName name="data31" localSheetId="1">'[14]Factura Cont.  EDESUR'!#REF!</definedName>
    <definedName name="data31">'[14]Factura Cont.  EDESUR'!#REF!</definedName>
    <definedName name="data32" localSheetId="1">'[14]Factura Cont.  EDESUR'!#REF!</definedName>
    <definedName name="data32">'[14]Factura Cont.  EDESUR'!#REF!</definedName>
    <definedName name="data33" localSheetId="1">'[14]Factura Cont.  EDESUR'!#REF!</definedName>
    <definedName name="data33">'[14]Factura Cont.  EDESUR'!#REF!</definedName>
    <definedName name="data34" localSheetId="1">'[14]Factura Cont.  EDESUR'!#REF!</definedName>
    <definedName name="data34">'[14]Factura Cont.  EDESUR'!#REF!</definedName>
    <definedName name="data35" localSheetId="1">'[14]Factura Cont.  EDESUR'!#REF!</definedName>
    <definedName name="data35">'[14]Factura Cont.  EDESUR'!#REF!</definedName>
    <definedName name="data36" localSheetId="1">'[14]Factura Cont.  EDESUR'!#REF!</definedName>
    <definedName name="data36">'[14]Factura Cont.  EDESUR'!#REF!</definedName>
    <definedName name="data37" localSheetId="1">'[14]Factura Cont.  EDESUR'!#REF!</definedName>
    <definedName name="data37">'[14]Factura Cont.  EDESUR'!#REF!</definedName>
    <definedName name="data38" localSheetId="1">'[14]Factura Cont.  EDESUR'!#REF!</definedName>
    <definedName name="data38">'[14]Factura Cont.  EDESUR'!#REF!</definedName>
    <definedName name="data39" localSheetId="1">'[14]Factura Cont.  EDESUR'!#REF!</definedName>
    <definedName name="data39">'[14]Factura Cont.  EDESUR'!#REF!</definedName>
    <definedName name="data40" localSheetId="1">'[14]Factura Cont.  EDESUR'!#REF!</definedName>
    <definedName name="data40">'[14]Factura Cont.  EDESUR'!#REF!</definedName>
    <definedName name="data41" localSheetId="1">'[14]Factura Cont.  EDESUR'!#REF!</definedName>
    <definedName name="data41">'[14]Factura Cont.  EDESUR'!#REF!</definedName>
    <definedName name="data42" localSheetId="1">'[14]Factura Cont.  EDESUR'!#REF!</definedName>
    <definedName name="data42">'[14]Factura Cont.  EDESUR'!#REF!</definedName>
    <definedName name="data43" localSheetId="1">'[14]Factura Cont.  EDESUR'!#REF!</definedName>
    <definedName name="data43">'[14]Factura Cont.  EDESUR'!#REF!</definedName>
    <definedName name="data44" localSheetId="1">'[14]Factura Cont.  EDESUR'!#REF!</definedName>
    <definedName name="data44">'[14]Factura Cont.  EDESUR'!#REF!</definedName>
    <definedName name="data45" localSheetId="1">'[14]Factura Cont.  EDESUR'!#REF!</definedName>
    <definedName name="data45">'[14]Factura Cont.  EDESUR'!#REF!</definedName>
    <definedName name="data46" localSheetId="1">'[14]Factura Cont.  EDESUR'!#REF!</definedName>
    <definedName name="data46">'[14]Factura Cont.  EDESUR'!#REF!</definedName>
    <definedName name="data47" localSheetId="1">'[14]Factura Cont.  EDESUR'!#REF!</definedName>
    <definedName name="data47">'[14]Factura Cont.  EDESUR'!#REF!</definedName>
    <definedName name="data48" localSheetId="1">'[14]Factura Cont.  EDESUR'!#REF!</definedName>
    <definedName name="data48">'[14]Factura Cont.  EDESUR'!#REF!</definedName>
    <definedName name="data49" localSheetId="1">'[14]Factura Cont.  EDESUR'!#REF!</definedName>
    <definedName name="data49">'[14]Factura Cont.  EDESUR'!#REF!</definedName>
    <definedName name="data50" localSheetId="1">'[14]Factura Cont.  EDESUR'!#REF!</definedName>
    <definedName name="data50">'[14]Factura Cont.  EDESUR'!#REF!</definedName>
    <definedName name="data51" localSheetId="1">'[14]Factura Cont.  EDESUR'!#REF!</definedName>
    <definedName name="data51">'[14]Factura Cont.  EDESUR'!#REF!</definedName>
    <definedName name="data52" localSheetId="1">'[14]Factura Cont.  EDESUR'!#REF!</definedName>
    <definedName name="data52">'[14]Factura Cont.  EDESUR'!#REF!</definedName>
    <definedName name="data53" localSheetId="1">'[14]Factura Cont.  EDESUR'!#REF!</definedName>
    <definedName name="data53">'[14]Factura Cont.  EDESUR'!#REF!</definedName>
    <definedName name="data54" localSheetId="1">'[14]Factura Cont.  EDESUR'!#REF!</definedName>
    <definedName name="data54">'[14]Factura Cont.  EDESUR'!#REF!</definedName>
    <definedName name="data55" localSheetId="1">'[14]Factura Cont.  EDESUR'!#REF!</definedName>
    <definedName name="data55">'[14]Factura Cont.  EDESUR'!#REF!</definedName>
    <definedName name="data56" localSheetId="1">'[14]Factura Cont.  EDESUR'!#REF!</definedName>
    <definedName name="data56">'[14]Factura Cont.  EDESUR'!#REF!</definedName>
    <definedName name="data57" localSheetId="1">'[14]Factura Cont.  EDESUR'!#REF!</definedName>
    <definedName name="data57">'[14]Factura Cont.  EDESUR'!#REF!</definedName>
    <definedName name="data58" localSheetId="1">'[14]Factura Cont.  EDESUR'!#REF!</definedName>
    <definedName name="data58">'[14]Factura Cont.  EDESUR'!#REF!</definedName>
    <definedName name="data59" localSheetId="1">'[14]Factura Cont.  EDESUR'!#REF!</definedName>
    <definedName name="data59">'[14]Factura Cont.  EDESUR'!#REF!</definedName>
    <definedName name="data60" localSheetId="1">'[14]Factura Cont.  EDESUR'!#REF!</definedName>
    <definedName name="data60">'[14]Factura Cont.  EDESUR'!#REF!</definedName>
    <definedName name="data61" localSheetId="1">'[14]Factura Cont.  EDESUR'!#REF!</definedName>
    <definedName name="data61">'[14]Factura Cont.  EDESUR'!#REF!</definedName>
    <definedName name="data67" localSheetId="1">'[14]Factura Cont.  EDESUR'!#REF!</definedName>
    <definedName name="data67">'[14]Factura Cont.  EDESUR'!#REF!</definedName>
    <definedName name="data68" localSheetId="1">'[14]Factura Cont.  EDESUR'!#REF!</definedName>
    <definedName name="data68">'[14]Factura Cont.  EDESUR'!#REF!</definedName>
    <definedName name="dd" localSheetId="1" hidden="1">{#N/A,#N/A,FALSE,"DailyOutage"}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" localSheetId="1">'[14]Factura Cont.  EDESUR'!#REF!</definedName>
    <definedName name="df">'[14]Factura Cont.  EDESUR'!#REF!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sd" localSheetId="1">'[25]Factura Cont.  EDESUR'!#REF!</definedName>
    <definedName name="dfsd">'[25]Factura Cont.  EDESUR'!#REF!</definedName>
    <definedName name="dgs" localSheetId="1">'[14]Factura Cont.  EDESUR'!#REF!</definedName>
    <definedName name="dgs">'[14]Factura Cont.  EDESUR'!#REF!</definedName>
    <definedName name="Direccion_General" localSheetId="1">#REF!</definedName>
    <definedName name="Direccion_General">#REF!</definedName>
    <definedName name="Distribuidora" localSheetId="1">#REF!</definedName>
    <definedName name="Distribuidora">#REF!</definedName>
    <definedName name="dm" localSheetId="1" hidden="1">{"'Sheet1'!$A$1:$F$99"}</definedName>
    <definedName name="dm" hidden="1">{"'Sheet1'!$A$1:$F$99"}</definedName>
    <definedName name="Do">'[20]VALORES PARAMETROS'!$C$75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ESUR" comment="Tabla Perdidas General EDESUR">[21]Edesur!$A:$BG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actorPenalizacion" localSheetId="1">#REF!</definedName>
    <definedName name="FactorPenalizacion">#REF!</definedName>
    <definedName name="FCBTD_E">'[20]VALORES PARAMETROS'!$C$43</definedName>
    <definedName name="FCBTD_N">'[20]VALORES PARAMETROS'!$C$41</definedName>
    <definedName name="FCBTD_S">'[20]VALORES PARAMETROS'!$C$42</definedName>
    <definedName name="FCBTH">'[20]VALORES PARAMETROS'!$C$34</definedName>
    <definedName name="FCFPBT">'[20]VALORES PARAMETROS'!$C$35</definedName>
    <definedName name="FCFPMT">'[20]VALORES PARAMETROS'!$C$38</definedName>
    <definedName name="FCMTD">'[20]VALORES PARAMETROS'!$C$36</definedName>
    <definedName name="FCMTH">'[20]VALORES PARAMETROS'!$C$37</definedName>
    <definedName name="fd" localSheetId="1" hidden="1">{"'Sheet1'!$A$1:$F$99"}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PEBT">'[20]VALORES PARAMETROS'!$C$47</definedName>
    <definedName name="FEPEMT">'[20]VALORES PARAMETROS'!$C$49</definedName>
    <definedName name="FEPETR">'[20]VALORES PARAMETROS'!$C$51</definedName>
    <definedName name="FEPPBT">'[20]VALORES PARAMETROS'!$C$48</definedName>
    <definedName name="FEPPMT">'[20]VALORES PARAMETROS'!$C$50</definedName>
    <definedName name="FEPPTR">'[20]VALORES PARAMETROS'!$C$52</definedName>
    <definedName name="fer" hidden="1">{"Riqfin97",#N/A,FALSE,"Tran";"Riqfinpro",#N/A,FALSE,"Tran"}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ISCAL_YEARS" localSheetId="1">#REF!</definedName>
    <definedName name="FISCAL_YEARS">#REF!</definedName>
    <definedName name="fjfj" localSheetId="1" hidden="1">{"'Sheet1'!$A$1:$F$99"}</definedName>
    <definedName name="fjfj" hidden="1">{"'Sheet1'!$A$1:$F$99"}</definedName>
    <definedName name="fp">'[26]CDEEE PUNTA CATALINA (CARBON)'!$D$19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eneración" localSheetId="1">#REF!</definedName>
    <definedName name="Generación">#REF!</definedName>
    <definedName name="GeneraciónDesabastecimiento" localSheetId="1">#REF!</definedName>
    <definedName name="GeneraciónDesabastecimiento">#REF!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" hidden="1">'[27]J(Priv.Cap)'!#REF!</definedName>
    <definedName name="ggggg" hidden="1">'[27]J(Priv.Cap)'!#REF!</definedName>
    <definedName name="ght" hidden="1">{"Tab1",#N/A,FALSE,"P";"Tab2",#N/A,FALSE,"P"}</definedName>
    <definedName name="gre" hidden="1">{"Riqfin97",#N/A,FALSE,"Tran";"Riqfinpro",#N/A,FALSE,"Tran"}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orasMes" localSheetId="1">DAY(FIN.MES('[22]Dias 1'!$C$6,1))*24</definedName>
    <definedName name="HorasMes">DAY(FIN.MES('[22]Dias 1'!$C$6,1))*24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PCo">'[20]VALORES PARAMETROS'!$C$72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1" hidden="1">[28]M!#REF!</definedName>
    <definedName name="jjj" hidden="1">[28]M!#REF!</definedName>
    <definedName name="jjjj" hidden="1">{"Tab1",#N/A,FALSE,"P";"Tab2",#N/A,FALSE,"P"}</definedName>
    <definedName name="jjjjjj" localSheetId="1" hidden="1">'[27]J(Priv.Cap)'!#REF!</definedName>
    <definedName name="jjjjjj" hidden="1">'[27]J(Priv.Cap)'!#REF!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hidden="1">{"Tab1",#N/A,FALSE,"P";"Tab2",#N/A,FALSE,"P"}</definedName>
    <definedName name="kkkk" localSheetId="1" hidden="1">[29]M!#REF!</definedName>
    <definedName name="kkkk" hidden="1">[29]M!#REF!</definedName>
    <definedName name="kkkkk" localSheetId="1" hidden="1">'[30]J(Priv.Cap)'!#REF!</definedName>
    <definedName name="kkkkk" hidden="1">'[30]J(Priv.Cap)'!#REF!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localSheetId="1" hidden="1">[28]M!#REF!</definedName>
    <definedName name="llll" hidden="1">[28]M!#REF!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antenimientoCorrectivo" localSheetId="1">#REF!</definedName>
    <definedName name="MantenimientoCorrectivo">#REF!</definedName>
    <definedName name="MantenimientoPreventivo" localSheetId="1">#REF!</definedName>
    <definedName name="MantenimientoPreventivo">#REF!</definedName>
    <definedName name="MesActual" localSheetId="1">#REF!</definedName>
    <definedName name="MesActual">#REF!</definedName>
    <definedName name="MGRAL">[21]Matriz!$D$3:$DD$257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neda">[31]NameManager!$Q$2:$Q$3</definedName>
    <definedName name="mte" hidden="1">{"Riqfin97",#N/A,FALSE,"Tran";"Riqfinpro",#N/A,FALSE,"Tran"}</definedName>
    <definedName name="Multiplo">[21]BDASOC!$S$1:$U$4</definedName>
    <definedName name="n" hidden="1">{"Minpmon",#N/A,FALSE,"Monthinput"}</definedName>
    <definedName name="NHU">'[20]VALORES PARAMETROS'!$C$30</definedName>
    <definedName name="nn" hidden="1">{"Riqfin97",#N/A,FALSE,"Tran";"Riqfinpro",#N/A,FALSE,"Tran"}</definedName>
    <definedName name="nnn" hidden="1">{"Tab1",#N/A,FALSE,"P";"Tab2",#N/A,FALSE,"P"}</definedName>
    <definedName name="nnnn" localSheetId="1">'[25]Factura Cont.  EDESUR'!#REF!</definedName>
    <definedName name="nnnn">'[25]Factura Cont.  EDESUR'!#REF!</definedName>
    <definedName name="nnnnnnnnnn" hidden="1">{"Minpmon",#N/A,FALSE,"Monthinput"}</definedName>
    <definedName name="nnnnnnnnnnnn" hidden="1">{"Riqfin97",#N/A,FALSE,"Tran";"Riqfinpro",#N/A,FALSE,"Tran"}</definedName>
    <definedName name="Nombres" localSheetId="1">#REF!</definedName>
    <definedName name="Nombres">#REF!</definedName>
    <definedName name="Obras" localSheetId="1">#REF!</definedName>
    <definedName name="Obras">#REF!</definedName>
    <definedName name="Octubre" localSheetId="1" hidden="1">{#N/A,#N/A,FALSE,"DailyOutage"}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aDistribuidora" localSheetId="1">#REF!</definedName>
    <definedName name="OtraDistribuidora">#REF!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do">'[20]VALORES PARAMETROS'!$C$76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hidden="1">{"Riqfin97",#N/A,FALSE,"Tran";"Riqfinpro",#N/A,FALSE,"Tran"}</definedName>
    <definedName name="PorTerceros" localSheetId="1">#REF!</definedName>
    <definedName name="PorTerceros">#REF!</definedName>
    <definedName name="ppp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localSheetId="1" hidden="1">'[32]J(Priv.Cap)'!#REF!</definedName>
    <definedName name="qq" hidden="1">'[32]J(Priv.Cap)'!#REF!</definedName>
    <definedName name="qqqq" localSheetId="1" hidden="1">{#N/A,#N/A,FALSE,"DailyOutage"}</definedName>
    <definedName name="qqqq" hidden="1">{#N/A,#N/A,FALSE,"DailyOutage"}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hidden="1">{"Tab1",#N/A,FALSE,"P";"Tab2",#N/A,FALSE,"P"}</definedName>
    <definedName name="qzqzqz10" localSheetId="1">'[14]Factura Cont.  EDESUR'!#REF!</definedName>
    <definedName name="qzqzqz10">'[14]Factura Cont.  EDESUR'!#REF!</definedName>
    <definedName name="qzqzqz21" localSheetId="1">'[14]Factura Cont.  EDESUR'!#REF!</definedName>
    <definedName name="qzqzqz21">'[14]Factura Cont.  EDESUR'!#REF!</definedName>
    <definedName name="qzqzqz22" localSheetId="1">'[14]Factura Cont.  EDESUR'!#REF!</definedName>
    <definedName name="qzqzqz22">'[14]Factura Cont.  EDESUR'!#REF!</definedName>
    <definedName name="qzqzqz23" localSheetId="1">'[14]Factura Cont.  EDESUR'!#REF!</definedName>
    <definedName name="qzqzqz23">'[14]Factura Cont.  EDESUR'!#REF!</definedName>
    <definedName name="qzqzqz24" localSheetId="1">'[14]Factura Cont.  EDESUR'!#REF!</definedName>
    <definedName name="qzqzqz24">'[14]Factura Cont.  EDESUR'!#REF!</definedName>
    <definedName name="qzqzqz25" localSheetId="1">'[14]Factura Cont.  EDESUR'!#REF!</definedName>
    <definedName name="qzqzqz25">'[14]Factura Cont.  EDESUR'!#REF!</definedName>
    <definedName name="qzqzqz26" localSheetId="1">'[14]Factura Cont.  EDESUR'!#REF!</definedName>
    <definedName name="qzqzqz26">'[14]Factura Cont.  EDESUR'!#REF!</definedName>
    <definedName name="qzqzqz27" localSheetId="1">'[14]Factura Cont.  EDESUR'!#REF!</definedName>
    <definedName name="qzqzqz27">'[14]Factura Cont.  EDESUR'!#REF!</definedName>
    <definedName name="qzqzqz28" localSheetId="1">'[14]Factura Cont.  EDESUR'!#REF!</definedName>
    <definedName name="qzqzqz28">'[14]Factura Cont.  EDESUR'!#REF!</definedName>
    <definedName name="qzqzqz29" localSheetId="1">'[14]Factura Cont.  EDESUR'!#REF!</definedName>
    <definedName name="qzqzqz29">'[14]Factura Cont.  EDESUR'!#REF!</definedName>
    <definedName name="qzqzqz30" localSheetId="1">'[14]Factura Cont.  EDESUR'!#REF!</definedName>
    <definedName name="qzqzqz30">'[14]Factura Cont.  EDESUR'!#REF!</definedName>
    <definedName name="qzqzqz31" localSheetId="1">'[14]Factura Cont.  EDESUR'!#REF!</definedName>
    <definedName name="qzqzqz31">'[14]Factura Cont.  EDESUR'!#REF!</definedName>
    <definedName name="R__50">'[20]VALORES PARAMETROS'!$G$57</definedName>
    <definedName name="R_100_125">'[20]VALORES PARAMETROS'!$G$60</definedName>
    <definedName name="R_125_150">'[20]VALORES PARAMETROS'!$G$61</definedName>
    <definedName name="R_150_175">'[20]VALORES PARAMETROS'!$G$62</definedName>
    <definedName name="R_175">'[20]VALORES PARAMETROS'!$G$63</definedName>
    <definedName name="R_50">'[20]VALORES PARAMETROS'!$G$57</definedName>
    <definedName name="R_50_75">'[20]VALORES PARAMETROS'!$G$58</definedName>
    <definedName name="R_75_100">'[20]VALORES PARAMETROS'!$G$59</definedName>
    <definedName name="rft" hidden="1">{"Riqfin97",#N/A,FALSE,"Tran";"Riqfinpro",#N/A,FALSE,"Tran"}</definedName>
    <definedName name="rfv" hidden="1">{"Tab1",#N/A,FALSE,"P";"Tab2",#N/A,FALSE,"P"}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1" hidden="1">'[16]COP FED'!#REF!</definedName>
    <definedName name="Rwvu.PLA2." hidden="1">'[16]COP FED'!#REF!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hidden="1">{"Riqfin97",#N/A,FALSE,"Tran";"Riqfinpro",#N/A,FALSE,"Tran"}</definedName>
    <definedName name="sdfsdfsdfsd" hidden="1">{"Riqfin97",#N/A,FALSE,"Tran";"Riqfinpro",#N/A,FALSE,"Tran"}</definedName>
    <definedName name="sdsd" hidden="1">{"Riqfin97",#N/A,FALSE,"Tran";"Riqfinpro",#N/A,FALSE,"Tran"}</definedName>
    <definedName name="Semestre_2018" localSheetId="1">#REF!</definedName>
    <definedName name="Semestre_2018">#REF!</definedName>
    <definedName name="Semestre_2019" localSheetId="1">#REF!</definedName>
    <definedName name="Semestre_2019">#REF!</definedName>
    <definedName name="sencount" hidden="1">1</definedName>
    <definedName name="ser" hidden="1">{"Riqfin97",#N/A,FALSE,"Tran";"Riqfinpro",#N/A,FALSE,"Tran"}</definedName>
    <definedName name="sf" localSheetId="1">'[25]Factura Cont.  EDESUR'!#REF!</definedName>
    <definedName name="sf">'[25]Factura Cont.  EDESUR'!#REF!</definedName>
    <definedName name="SobrecargaTransformadores" localSheetId="1">#REF!</definedName>
    <definedName name="SobrecargaTransformadores">#REF!</definedName>
    <definedName name="ssss" hidden="1">{"Riqfin97",#N/A,FALSE,"Tran";"Riqfinpro",#N/A,FALSE,"Tran"}</definedName>
    <definedName name="SubCapitulo" localSheetId="1">#REF!</definedName>
    <definedName name="SubCapitulo">#REF!</definedName>
    <definedName name="swe" hidden="1">{"Tab1",#N/A,FALSE,"P";"Tab2",#N/A,FALSE,"P"}</definedName>
    <definedName name="Swvu.PLA1." localSheetId="1" hidden="1">'[16]COP FED'!#REF!</definedName>
    <definedName name="Swvu.PLA1." hidden="1">'[16]COP FED'!#REF!</definedName>
    <definedName name="Swvu.PLA2." hidden="1">'[16]COP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ao">'[20]VALORES PARAMETROS'!$C$74</definedName>
    <definedName name="tasa">'[33]gastos operativos'!$H$63</definedName>
    <definedName name="TEST" localSheetId="1">#REF!</definedName>
    <definedName name="TEST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_xlnm.Print_Titles" localSheetId="1">Presupuesto!$1:$7</definedName>
    <definedName name="tj" hidden="1">{"Riqfin97",#N/A,FALSE,"Tran";"Riqfinpro",#N/A,FALSE,"Tran"}</definedName>
    <definedName name="TOT" localSheetId="1">'[14]Factura Cont.  EDESUR'!#REF!</definedName>
    <definedName name="TOT">'[14]Factura Cont.  EDESUR'!#REF!</definedName>
    <definedName name="Transmisión" localSheetId="1">#REF!</definedName>
    <definedName name="Transmisión">#REF!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hidden="1">{"Tab1",#N/A,FALSE,"P";"Tab2",#N/A,FALSE,"P"}</definedName>
    <definedName name="ttttt" localSheetId="1" hidden="1">[28]M!#REF!</definedName>
    <definedName name="ttttt" hidden="1">[28]M!#REF!</definedName>
    <definedName name="ty" hidden="1">{"Riqfin97",#N/A,FALSE,"Tran";"Riqfinpro",#N/A,FALSE,"Tran"}</definedName>
    <definedName name="unhide" localSheetId="1">#REF!</definedName>
    <definedName name="unhide">#REF!</definedName>
    <definedName name="UnidadEjecutora" localSheetId="1">#REF!</definedName>
    <definedName name="UnidadEjecutora">#REF!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DBT">'[20]Analisis MEPG'!$H$77</definedName>
    <definedName name="VADBT1_E">'[20]VALORES PARAMETROS'!$G$24</definedName>
    <definedName name="VADBT1_N">'[20]VALORES PARAMETROS'!$C$24</definedName>
    <definedName name="VADBT1_S">'[20]VALORES PARAMETROS'!$E$24</definedName>
    <definedName name="VADBT2_E">'[20]VALORES PARAMETROS'!$G$25</definedName>
    <definedName name="VADBT2_N">'[20]VALORES PARAMETROS'!$C$25</definedName>
    <definedName name="VADBT2_S">'[20]VALORES PARAMETROS'!$E$25</definedName>
    <definedName name="VADMT">'[20]Analisis MEPG'!$H$76</definedName>
    <definedName name="VADMT1_E">'[20]VALORES PARAMETROS'!$G$22</definedName>
    <definedName name="VADMT1_N">'[20]VALORES PARAMETROS'!$C$22</definedName>
    <definedName name="VADMT1_S">'[20]VALORES PARAMETROS'!$E$22</definedName>
    <definedName name="VADMT2_E">'[20]VALORES PARAMETROS'!$G$23</definedName>
    <definedName name="VADMT2_N">'[20]VALORES PARAMETROS'!$C$23</definedName>
    <definedName name="VADMT2_S">'[20]VALORES PARAMETROS'!$E$23</definedName>
    <definedName name="variables">[26]Variables!$B$5:$GN$42</definedName>
    <definedName name="VATR">'[20]Analisis MEPG'!$H$78</definedName>
    <definedName name="VATR1_E">'[20]VALORES PARAMETROS'!$G$20</definedName>
    <definedName name="VATR1_N">'[20]VALORES PARAMETROS'!$C$20</definedName>
    <definedName name="VATR1_S">'[20]VALORES PARAMETROS'!$E$20</definedName>
    <definedName name="VATR2_E">'[20]VALORES PARAMETROS'!$G$21</definedName>
    <definedName name="VATR2_N">'[20]VALORES PARAMETROS'!$C$21</definedName>
    <definedName name="VATR2_S">'[20]VALORES PARAMETROS'!$E$21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r" hidden="1">{"Riqfin97",#N/A,FALSE,"Tran";"Riqfinpro",#N/A,FALSE,"Tran"}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1" hidden="1">[28]M!#REF!</definedName>
    <definedName name="ww" hidden="1">[28]M!#REF!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[34]M!#REF!</definedName>
    <definedName name="wwww" hidden="1">[34]M!#REF!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localSheetId="1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95224721_0485_11D4_BFD1_00508B5F4DA4_.wvu.Cols" localSheetId="1" hidden="1">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2" l="1"/>
  <c r="B8" i="2"/>
  <c r="E8" i="2"/>
  <c r="I8" i="2"/>
  <c r="J8" i="2"/>
  <c r="J73" i="2" s="1"/>
  <c r="J86" i="2" s="1"/>
  <c r="K8" i="2"/>
  <c r="L8" i="2"/>
  <c r="M8" i="2"/>
  <c r="N8" i="2"/>
  <c r="O8" i="2"/>
  <c r="P8" i="2"/>
  <c r="Q8" i="2"/>
  <c r="A9" i="2"/>
  <c r="B9" i="2"/>
  <c r="C9" i="2"/>
  <c r="F9" i="2"/>
  <c r="F8" i="2" s="1"/>
  <c r="F73" i="2" s="1"/>
  <c r="F75" i="2" s="1"/>
  <c r="G9" i="2"/>
  <c r="G8" i="2" s="1"/>
  <c r="H9" i="2"/>
  <c r="H8" i="2" s="1"/>
  <c r="H73" i="2" s="1"/>
  <c r="H86" i="2" s="1"/>
  <c r="A10" i="2"/>
  <c r="B10" i="2"/>
  <c r="C10" i="2"/>
  <c r="F10" i="2"/>
  <c r="R10" i="2" s="1"/>
  <c r="G10" i="2"/>
  <c r="A11" i="2"/>
  <c r="B11" i="2"/>
  <c r="C11" i="2"/>
  <c r="R11" i="2"/>
  <c r="A12" i="2"/>
  <c r="B12" i="2"/>
  <c r="C12" i="2"/>
  <c r="F12" i="2"/>
  <c r="G12" i="2"/>
  <c r="R12" i="2" s="1"/>
  <c r="A13" i="2"/>
  <c r="B13" i="2"/>
  <c r="C13" i="2"/>
  <c r="R13" i="2"/>
  <c r="C14" i="2"/>
  <c r="E14" i="2"/>
  <c r="H14" i="2"/>
  <c r="I14" i="2"/>
  <c r="J14" i="2"/>
  <c r="K14" i="2"/>
  <c r="L14" i="2"/>
  <c r="M14" i="2"/>
  <c r="N14" i="2"/>
  <c r="O14" i="2"/>
  <c r="P14" i="2"/>
  <c r="P73" i="2" s="1"/>
  <c r="P86" i="2" s="1"/>
  <c r="Q14" i="2"/>
  <c r="A15" i="2"/>
  <c r="B15" i="2"/>
  <c r="C15" i="2"/>
  <c r="F15" i="2"/>
  <c r="F14" i="2" s="1"/>
  <c r="G15" i="2"/>
  <c r="G14" i="2" s="1"/>
  <c r="R15" i="2"/>
  <c r="R14" i="2" s="1"/>
  <c r="A16" i="2"/>
  <c r="B16" i="2"/>
  <c r="C16" i="2"/>
  <c r="F16" i="2"/>
  <c r="R16" i="2" s="1"/>
  <c r="G16" i="2"/>
  <c r="A17" i="2"/>
  <c r="B17" i="2"/>
  <c r="C17" i="2"/>
  <c r="F17" i="2"/>
  <c r="R17" i="2" s="1"/>
  <c r="G17" i="2"/>
  <c r="A18" i="2"/>
  <c r="B18" i="2"/>
  <c r="C18" i="2"/>
  <c r="F18" i="2"/>
  <c r="R18" i="2" s="1"/>
  <c r="G18" i="2"/>
  <c r="A19" i="2"/>
  <c r="B19" i="2"/>
  <c r="C19" i="2"/>
  <c r="F19" i="2"/>
  <c r="G19" i="2"/>
  <c r="R19" i="2"/>
  <c r="A20" i="2"/>
  <c r="B20" i="2"/>
  <c r="C20" i="2"/>
  <c r="F20" i="2"/>
  <c r="R20" i="2" s="1"/>
  <c r="G20" i="2"/>
  <c r="A21" i="2"/>
  <c r="B21" i="2"/>
  <c r="C21" i="2"/>
  <c r="F21" i="2"/>
  <c r="R21" i="2" s="1"/>
  <c r="G21" i="2"/>
  <c r="A22" i="2"/>
  <c r="B22" i="2"/>
  <c r="C22" i="2"/>
  <c r="F22" i="2"/>
  <c r="R22" i="2" s="1"/>
  <c r="G22" i="2"/>
  <c r="C23" i="2"/>
  <c r="R23" i="2"/>
  <c r="A24" i="2"/>
  <c r="B24" i="2"/>
  <c r="C24" i="2"/>
  <c r="E24" i="2"/>
  <c r="E73" i="2" s="1"/>
  <c r="E86" i="2" s="1"/>
  <c r="H24" i="2"/>
  <c r="I24" i="2"/>
  <c r="J24" i="2"/>
  <c r="K24" i="2"/>
  <c r="L24" i="2"/>
  <c r="M24" i="2"/>
  <c r="M73" i="2" s="1"/>
  <c r="M86" i="2" s="1"/>
  <c r="N24" i="2"/>
  <c r="O24" i="2"/>
  <c r="P24" i="2"/>
  <c r="Q24" i="2"/>
  <c r="A25" i="2"/>
  <c r="B25" i="2"/>
  <c r="C25" i="2"/>
  <c r="R25" i="2"/>
  <c r="A26" i="2"/>
  <c r="B26" i="2"/>
  <c r="C26" i="2"/>
  <c r="F26" i="2"/>
  <c r="F24" i="2" s="1"/>
  <c r="G26" i="2"/>
  <c r="G24" i="2" s="1"/>
  <c r="A27" i="2"/>
  <c r="B27" i="2"/>
  <c r="C27" i="2"/>
  <c r="F27" i="2"/>
  <c r="R27" i="2" s="1"/>
  <c r="G27" i="2"/>
  <c r="A28" i="2"/>
  <c r="B28" i="2"/>
  <c r="C28" i="2"/>
  <c r="F28" i="2"/>
  <c r="G28" i="2"/>
  <c r="R28" i="2"/>
  <c r="A29" i="2"/>
  <c r="B29" i="2"/>
  <c r="C29" i="2"/>
  <c r="R29" i="2"/>
  <c r="A30" i="2"/>
  <c r="B30" i="2"/>
  <c r="C30" i="2"/>
  <c r="R30" i="2"/>
  <c r="A31" i="2"/>
  <c r="B31" i="2"/>
  <c r="C31" i="2"/>
  <c r="F31" i="2"/>
  <c r="G31" i="2"/>
  <c r="R31" i="2" s="1"/>
  <c r="A32" i="2"/>
  <c r="B32" i="2"/>
  <c r="C32" i="2"/>
  <c r="R32" i="2"/>
  <c r="A33" i="2"/>
  <c r="B33" i="2"/>
  <c r="C33" i="2"/>
  <c r="F33" i="2"/>
  <c r="G33" i="2"/>
  <c r="R33" i="2"/>
  <c r="A34" i="2"/>
  <c r="B34" i="2"/>
  <c r="C34" i="2"/>
  <c r="E34" i="2"/>
  <c r="F34" i="2"/>
  <c r="H34" i="2"/>
  <c r="I34" i="2"/>
  <c r="J34" i="2"/>
  <c r="K34" i="2"/>
  <c r="L34" i="2"/>
  <c r="M34" i="2"/>
  <c r="N34" i="2"/>
  <c r="N73" i="2" s="1"/>
  <c r="N86" i="2" s="1"/>
  <c r="O34" i="2"/>
  <c r="P34" i="2"/>
  <c r="Q34" i="2"/>
  <c r="A35" i="2"/>
  <c r="B35" i="2"/>
  <c r="C35" i="2"/>
  <c r="R35" i="2"/>
  <c r="R34" i="2" s="1"/>
  <c r="A36" i="2"/>
  <c r="B36" i="2"/>
  <c r="C36" i="2"/>
  <c r="R36" i="2"/>
  <c r="A37" i="2"/>
  <c r="B37" i="2"/>
  <c r="C37" i="2"/>
  <c r="R37" i="2"/>
  <c r="A38" i="2"/>
  <c r="B38" i="2"/>
  <c r="C38" i="2"/>
  <c r="R38" i="2"/>
  <c r="A39" i="2"/>
  <c r="B39" i="2"/>
  <c r="C39" i="2"/>
  <c r="R39" i="2"/>
  <c r="A40" i="2"/>
  <c r="B40" i="2"/>
  <c r="C40" i="2"/>
  <c r="F40" i="2"/>
  <c r="G40" i="2"/>
  <c r="G34" i="2" s="1"/>
  <c r="R40" i="2"/>
  <c r="A41" i="2"/>
  <c r="B41" i="2"/>
  <c r="C41" i="2"/>
  <c r="R41" i="2"/>
  <c r="A42" i="2"/>
  <c r="B42" i="2"/>
  <c r="C42" i="2"/>
  <c r="R42" i="2"/>
  <c r="A43" i="2"/>
  <c r="B43" i="2"/>
  <c r="C43" i="2"/>
  <c r="A44" i="2"/>
  <c r="B44" i="2"/>
  <c r="C44" i="2"/>
  <c r="R44" i="2"/>
  <c r="A45" i="2"/>
  <c r="B45" i="2"/>
  <c r="C45" i="2"/>
  <c r="R45" i="2"/>
  <c r="A46" i="2"/>
  <c r="B46" i="2"/>
  <c r="C46" i="2"/>
  <c r="R46" i="2"/>
  <c r="A47" i="2"/>
  <c r="B47" i="2"/>
  <c r="C47" i="2"/>
  <c r="R47" i="2"/>
  <c r="A48" i="2"/>
  <c r="B48" i="2"/>
  <c r="C48" i="2"/>
  <c r="R48" i="2"/>
  <c r="A49" i="2"/>
  <c r="B49" i="2"/>
  <c r="C49" i="2"/>
  <c r="R49" i="2"/>
  <c r="A50" i="2"/>
  <c r="B50" i="2"/>
  <c r="C50" i="2"/>
  <c r="R50" i="2"/>
  <c r="A51" i="2"/>
  <c r="B51" i="2"/>
  <c r="C51" i="2"/>
  <c r="E51" i="2"/>
  <c r="H51" i="2"/>
  <c r="I51" i="2"/>
  <c r="J51" i="2"/>
  <c r="K51" i="2"/>
  <c r="L51" i="2"/>
  <c r="M51" i="2"/>
  <c r="N51" i="2"/>
  <c r="O51" i="2"/>
  <c r="P51" i="2"/>
  <c r="Q51" i="2"/>
  <c r="A52" i="2"/>
  <c r="B52" i="2"/>
  <c r="C52" i="2"/>
  <c r="F52" i="2"/>
  <c r="F51" i="2" s="1"/>
  <c r="G52" i="2"/>
  <c r="G51" i="2" s="1"/>
  <c r="A53" i="2"/>
  <c r="B53" i="2"/>
  <c r="C53" i="2"/>
  <c r="R53" i="2"/>
  <c r="A54" i="2"/>
  <c r="B54" i="2"/>
  <c r="C54" i="2"/>
  <c r="R54" i="2"/>
  <c r="A55" i="2"/>
  <c r="B55" i="2"/>
  <c r="C55" i="2"/>
  <c r="F55" i="2"/>
  <c r="R55" i="2" s="1"/>
  <c r="G55" i="2"/>
  <c r="A56" i="2"/>
  <c r="B56" i="2"/>
  <c r="C56" i="2"/>
  <c r="F56" i="2"/>
  <c r="G56" i="2"/>
  <c r="R56" i="2"/>
  <c r="A57" i="2"/>
  <c r="B57" i="2"/>
  <c r="C57" i="2"/>
  <c r="R57" i="2"/>
  <c r="A58" i="2"/>
  <c r="B58" i="2"/>
  <c r="C58" i="2"/>
  <c r="R58" i="2"/>
  <c r="A59" i="2"/>
  <c r="B59" i="2"/>
  <c r="C59" i="2"/>
  <c r="R59" i="2"/>
  <c r="A60" i="2"/>
  <c r="B60" i="2"/>
  <c r="C60" i="2"/>
  <c r="R60" i="2"/>
  <c r="A61" i="2"/>
  <c r="B61" i="2"/>
  <c r="C61" i="2"/>
  <c r="E61" i="2"/>
  <c r="G61" i="2"/>
  <c r="H61" i="2"/>
  <c r="I61" i="2"/>
  <c r="I73" i="2" s="1"/>
  <c r="I86" i="2" s="1"/>
  <c r="J61" i="2"/>
  <c r="K61" i="2"/>
  <c r="L61" i="2"/>
  <c r="M61" i="2"/>
  <c r="N61" i="2"/>
  <c r="O61" i="2"/>
  <c r="P61" i="2"/>
  <c r="Q61" i="2"/>
  <c r="Q73" i="2" s="1"/>
  <c r="Q86" i="2" s="1"/>
  <c r="A62" i="2"/>
  <c r="B62" i="2"/>
  <c r="C62" i="2"/>
  <c r="R62" i="2"/>
  <c r="R61" i="2" s="1"/>
  <c r="A63" i="2"/>
  <c r="B63" i="2"/>
  <c r="C63" i="2"/>
  <c r="F63" i="2"/>
  <c r="F61" i="2" s="1"/>
  <c r="G63" i="2"/>
  <c r="R63" i="2"/>
  <c r="A64" i="2"/>
  <c r="B64" i="2"/>
  <c r="C64" i="2"/>
  <c r="R64" i="2"/>
  <c r="A65" i="2"/>
  <c r="B65" i="2"/>
  <c r="C65" i="2"/>
  <c r="R65" i="2"/>
  <c r="A66" i="2"/>
  <c r="B66" i="2"/>
  <c r="C66" i="2"/>
  <c r="R66" i="2"/>
  <c r="A67" i="2"/>
  <c r="B67" i="2"/>
  <c r="C67" i="2"/>
  <c r="R67" i="2"/>
  <c r="A68" i="2"/>
  <c r="B68" i="2"/>
  <c r="C68" i="2"/>
  <c r="R68" i="2"/>
  <c r="A69" i="2"/>
  <c r="B69" i="2"/>
  <c r="C69" i="2"/>
  <c r="E69" i="2"/>
  <c r="H69" i="2"/>
  <c r="I69" i="2"/>
  <c r="J69" i="2"/>
  <c r="K69" i="2"/>
  <c r="L69" i="2"/>
  <c r="M69" i="2"/>
  <c r="N69" i="2"/>
  <c r="O69" i="2"/>
  <c r="P69" i="2"/>
  <c r="Q69" i="2"/>
  <c r="A70" i="2"/>
  <c r="B70" i="2"/>
  <c r="C70" i="2"/>
  <c r="F70" i="2"/>
  <c r="F69" i="2" s="1"/>
  <c r="G70" i="2"/>
  <c r="G69" i="2" s="1"/>
  <c r="R70" i="2"/>
  <c r="A71" i="2"/>
  <c r="B71" i="2"/>
  <c r="C71" i="2"/>
  <c r="R71" i="2"/>
  <c r="A72" i="2"/>
  <c r="B72" i="2"/>
  <c r="C72" i="2"/>
  <c r="F72" i="2"/>
  <c r="G72" i="2"/>
  <c r="R72" i="2"/>
  <c r="R69" i="2" s="1"/>
  <c r="K73" i="2"/>
  <c r="L73" i="2"/>
  <c r="L86" i="2" s="1"/>
  <c r="O73" i="2"/>
  <c r="O86" i="2" s="1"/>
  <c r="F74" i="2"/>
  <c r="G74" i="2"/>
  <c r="A76" i="2"/>
  <c r="B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A77" i="2"/>
  <c r="B77" i="2"/>
  <c r="A78" i="2"/>
  <c r="B78" i="2"/>
  <c r="A79" i="2"/>
  <c r="B79" i="2"/>
  <c r="E79" i="2"/>
  <c r="F79" i="2"/>
  <c r="G79" i="2"/>
  <c r="G84" i="2" s="1"/>
  <c r="H79" i="2"/>
  <c r="I79" i="2"/>
  <c r="J79" i="2"/>
  <c r="K79" i="2"/>
  <c r="L79" i="2"/>
  <c r="M79" i="2"/>
  <c r="N79" i="2"/>
  <c r="O79" i="2"/>
  <c r="P79" i="2"/>
  <c r="Q79" i="2"/>
  <c r="R79" i="2"/>
  <c r="A80" i="2"/>
  <c r="B80" i="2"/>
  <c r="G80" i="2"/>
  <c r="A81" i="2"/>
  <c r="B81" i="2"/>
  <c r="A82" i="2"/>
  <c r="B82" i="2"/>
  <c r="A83" i="2"/>
  <c r="B83" i="2"/>
  <c r="F84" i="2"/>
  <c r="K86" i="2"/>
  <c r="F86" i="2" l="1"/>
  <c r="G73" i="2"/>
  <c r="G75" i="2" s="1"/>
  <c r="R26" i="2"/>
  <c r="R24" i="2" s="1"/>
  <c r="R9" i="2"/>
  <c r="R8" i="2" s="1"/>
  <c r="R52" i="2"/>
  <c r="R51" i="2" s="1"/>
  <c r="R73" i="2" l="1"/>
  <c r="R86" i="2" s="1"/>
  <c r="G86" i="2"/>
</calcChain>
</file>

<file path=xl/sharedStrings.xml><?xml version="1.0" encoding="utf-8"?>
<sst xmlns="http://schemas.openxmlformats.org/spreadsheetml/2006/main" count="105" uniqueCount="102">
  <si>
    <t>Fecha de imputación: hasta el [día] de [mes] del [año]</t>
  </si>
  <si>
    <t>Fecha de registro: hasta el [día] de [mes] del [año]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</si>
  <si>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</si>
  <si>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</si>
  <si>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</si>
  <si>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</si>
  <si>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</si>
  <si>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</si>
  <si>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</si>
  <si>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</si>
  <si>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</si>
  <si>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</si>
  <si>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</si>
  <si>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</si>
  <si>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</si>
  <si>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</si>
  <si>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</si>
  <si>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</si>
  <si>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</si>
  <si>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</si>
  <si>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</si>
  <si>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</si>
  <si>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</si>
  <si>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</si>
  <si>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</si>
  <si>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</si>
  <si>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</si>
  <si>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</si>
  <si>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</si>
  <si>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</si>
  <si>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</si>
  <si>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</si>
  <si>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</si>
  <si>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</si>
  <si>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</si>
  <si>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</si>
  <si>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</si>
  <si>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</si>
  <si>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</si>
  <si>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</si>
  <si>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</si>
  <si>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</si>
  <si>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</si>
  <si>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</si>
  <si>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</si>
  <si>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</si>
  <si>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</si>
  <si>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</si>
  <si>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</si>
  <si>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</si>
  <si>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</si>
  <si>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</si>
  <si>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</si>
  <si>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</si>
  <si>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</si>
  <si>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</si>
  <si>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</si>
  <si>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</si>
  <si>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</si>
  <si>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</si>
  <si>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</si>
  <si>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</si>
  <si>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</si>
  <si>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</si>
  <si>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</si>
  <si>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</si>
  <si>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</si>
  <si>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</si>
  <si>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</si>
  <si>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</si>
  <si>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</si>
  <si>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</si>
  <si>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</si>
  <si>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</si>
  <si>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</si>
  <si>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</si>
  <si>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</si>
  <si>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</si>
  <si>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</si>
  <si>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</si>
  <si>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</si>
  <si>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</si>
  <si>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</si>
  <si>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</si>
  <si>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</si>
  <si>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</si>
  <si>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</si>
  <si>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</si>
  <si>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</si>
  <si>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</si>
  <si>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</si>
  <si>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</si>
  <si>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</si>
  <si>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</si>
  <si>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Ppto 2021</t>
  </si>
  <si>
    <t>Detalle</t>
  </si>
  <si>
    <t>Denominación Cuenta Digepres</t>
  </si>
  <si>
    <t>Cta Digepres</t>
  </si>
  <si>
    <t>En RD$</t>
  </si>
  <si>
    <t>Presupuesto Aprobado Año 2021</t>
  </si>
  <si>
    <t>Año 2021</t>
  </si>
  <si>
    <t>EDESUR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</si>
</sst>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2"/>
    <xf numFmtId="43" fontId="1" fillId="0" borderId="0" xfId="3"/>
    <xf numFmtId="0" fontId="1" fillId="0" borderId="0" xfId="2" applyAlignment="1">
      <alignment horizontal="left"/>
    </xf>
    <xf numFmtId="0" fontId="4" fillId="0" borderId="0" xfId="4"/>
    <xf numFmtId="14" fontId="1" fillId="0" borderId="0" xfId="3" applyNumberFormat="1"/>
    <xf numFmtId="0" fontId="0" fillId="0" borderId="0" xfId="4" applyFont="1"/>
    <xf numFmtId="43" fontId="3" fillId="2" borderId="1" xfId="5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164" fontId="1" fillId="0" borderId="0" xfId="2" applyNumberFormat="1" applyAlignment="1">
      <alignment vertical="center" wrapText="1"/>
    </xf>
    <xf numFmtId="0" fontId="1" fillId="0" borderId="0" xfId="2" applyAlignment="1">
      <alignment horizontal="left" vertical="center" wrapText="1" indent="2"/>
    </xf>
    <xf numFmtId="164" fontId="3" fillId="0" borderId="0" xfId="2" applyNumberFormat="1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164" fontId="1" fillId="0" borderId="0" xfId="5" applyNumberFormat="1" applyFont="1"/>
    <xf numFmtId="43" fontId="1" fillId="0" borderId="0" xfId="1"/>
    <xf numFmtId="43" fontId="1" fillId="0" borderId="0" xfId="5" applyFont="1"/>
    <xf numFmtId="164" fontId="3" fillId="0" borderId="0" xfId="5" applyNumberFormat="1" applyFont="1"/>
    <xf numFmtId="43" fontId="3" fillId="0" borderId="0" xfId="1" applyFont="1"/>
    <xf numFmtId="43" fontId="1" fillId="0" borderId="0" xfId="5" applyFont="1" applyAlignment="1">
      <alignment horizontal="left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65" fontId="1" fillId="0" borderId="0" xfId="5" applyNumberFormat="1" applyFont="1" applyAlignment="1">
      <alignment horizontal="left"/>
    </xf>
    <xf numFmtId="43" fontId="1" fillId="0" borderId="0" xfId="2" applyNumberFormat="1"/>
    <xf numFmtId="0" fontId="3" fillId="0" borderId="2" xfId="2" applyFont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43" fontId="3" fillId="3" borderId="1" xfId="3" applyFont="1" applyFill="1" applyBorder="1" applyAlignment="1">
      <alignment horizontal="center" vertical="center" wrapText="1"/>
    </xf>
    <xf numFmtId="43" fontId="0" fillId="0" borderId="0" xfId="6" applyFont="1" applyAlignment="1">
      <alignment horizontal="left"/>
    </xf>
    <xf numFmtId="43" fontId="1" fillId="0" borderId="0" xfId="2" applyNumberFormat="1" applyAlignment="1">
      <alignment horizontal="left"/>
    </xf>
    <xf numFmtId="43" fontId="3" fillId="0" borderId="0" xfId="3" applyFont="1"/>
    <xf numFmtId="165" fontId="1" fillId="0" borderId="0" xfId="2" applyNumberFormat="1"/>
    <xf numFmtId="165" fontId="1" fillId="0" borderId="0" xfId="2" applyNumberFormat="1" applyAlignment="1">
      <alignment horizontal="left"/>
    </xf>
    <xf numFmtId="43" fontId="3" fillId="0" borderId="0" xfId="2" applyNumberFormat="1" applyFont="1" applyAlignment="1">
      <alignment horizontal="left"/>
    </xf>
    <xf numFmtId="165" fontId="3" fillId="0" borderId="0" xfId="2" applyNumberFormat="1" applyFont="1" applyAlignment="1">
      <alignment horizontal="left"/>
    </xf>
    <xf numFmtId="0" fontId="6" fillId="0" borderId="0" xfId="2" applyFont="1" applyAlignment="1">
      <alignment horizontal="left" vertical="center" wrapText="1" indent="2"/>
    </xf>
    <xf numFmtId="0" fontId="1" fillId="4" borderId="0" xfId="2" applyFill="1" applyAlignment="1">
      <alignment horizontal="left"/>
    </xf>
    <xf numFmtId="43" fontId="2" fillId="0" borderId="0" xfId="2" applyNumberFormat="1" applyFont="1"/>
    <xf numFmtId="43" fontId="6" fillId="0" borderId="0" xfId="2" applyNumberFormat="1" applyFont="1"/>
    <xf numFmtId="0" fontId="2" fillId="0" borderId="0" xfId="2" applyFont="1"/>
    <xf numFmtId="43" fontId="3" fillId="0" borderId="3" xfId="3" applyFont="1" applyBorder="1" applyAlignment="1">
      <alignment horizontal="left" vertical="center" wrapText="1"/>
    </xf>
    <xf numFmtId="0" fontId="1" fillId="0" borderId="4" xfId="2" applyBorder="1"/>
    <xf numFmtId="43" fontId="5" fillId="5" borderId="0" xfId="3" applyFont="1" applyFill="1" applyBorder="1" applyAlignment="1">
      <alignment horizontal="center" vertical="center" wrapText="1"/>
    </xf>
    <xf numFmtId="43" fontId="5" fillId="2" borderId="0" xfId="3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0" xfId="2" applyFont="1" applyFill="1" applyAlignment="1">
      <alignment horizontal="left" vertical="center" wrapText="1"/>
    </xf>
    <xf numFmtId="43" fontId="4" fillId="0" borderId="0" xfId="3" applyFont="1" applyAlignment="1"/>
    <xf numFmtId="0" fontId="4" fillId="0" borderId="0" xfId="4" applyAlignment="1">
      <alignment horizontal="center"/>
    </xf>
    <xf numFmtId="0" fontId="5" fillId="0" borderId="0" xfId="4" applyFont="1" applyAlignment="1">
      <alignment vertical="center" wrapText="1"/>
    </xf>
    <xf numFmtId="43" fontId="5" fillId="0" borderId="0" xfId="3" applyFont="1" applyBorder="1" applyAlignment="1">
      <alignment vertical="center" wrapText="1"/>
    </xf>
    <xf numFmtId="0" fontId="5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43" fontId="7" fillId="0" borderId="0" xfId="3" applyFont="1" applyBorder="1" applyAlignment="1">
      <alignment vertical="center" wrapText="1"/>
    </xf>
    <xf numFmtId="0" fontId="7" fillId="0" borderId="0" xfId="4" applyFont="1" applyAlignment="1">
      <alignment horizontal="center" vertical="center" wrapText="1"/>
    </xf>
  </cellXfs>
  <cellStyles count="7">
    <cellStyle name="Millares" xfId="1" builtinId="3"/>
    <cellStyle name="Millares 2" xfId="3" xr:uid="{4CB50AB1-47AF-4D7D-96FC-586D25D0EE2D}"/>
    <cellStyle name="Millares 2 2" xfId="5" xr:uid="{C5E8F274-7415-4DFA-9DDF-D19C9FF79866}"/>
    <cellStyle name="Millares 4 2" xfId="6" xr:uid="{B10928D1-1435-4283-A81A-810FF39D7D3F}"/>
    <cellStyle name="Normal" xfId="0" builtinId="0"/>
    <cellStyle name="Normal 2" xfId="4" xr:uid="{6BB6D82E-C2B0-427D-A411-AA3A96C30790}"/>
    <cellStyle name="Normal 5 2" xfId="2" xr:uid="{BB9178F7-2B5F-44E2-A1DA-97AE7EC75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85714" cy="5904762"/>
    <xdr:pic>
      <xdr:nvPicPr>
        <xdr:cNvPr id="2" name="Imagen 1">
          <a:extLst>
            <a:ext uri="{FF2B5EF4-FFF2-40B4-BE49-F238E27FC236}">
              <a16:creationId xmlns:a16="http://schemas.microsoft.com/office/drawing/2014/main" id="{C8328857-960C-4AEA-9E11-545DD998D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85714" cy="59047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89647</xdr:rowOff>
    </xdr:from>
    <xdr:ext cx="1545884" cy="918882"/>
    <xdr:pic>
      <xdr:nvPicPr>
        <xdr:cNvPr id="2" name="Imagen 1">
          <a:extLst>
            <a:ext uri="{FF2B5EF4-FFF2-40B4-BE49-F238E27FC236}">
              <a16:creationId xmlns:a16="http://schemas.microsoft.com/office/drawing/2014/main" id="{FC1C1B47-7345-49B0-8594-4FD6A74FC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89647"/>
          <a:ext cx="1545884" cy="91888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21/Febrero_2021/Transparencia_Febrero_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?C9850EFE" TargetMode="External"/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/My%20Documents/Balance%20de%20Energia%20Potencia/Balance%20Contratos/Balance%20de%20%20Contrato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My%20Documents/Budget/Budget%202003/EDE%20Este%202003%20Budget%20Template%20Oct%2025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rimario/grupos/Documents%20and%20Settings/Manuel%20Enrique%20Pe&#241;a/Escritorio/SIMULADOR%20TARIFAS%20MEPG%20%20(V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eds01/Grupos/GAEP/Estudios%20de%20P&#233;rdidas/Estudios%20de%20P&#233;rdidas/GAEP%20-%20Matriz%20de%20Circuitos%20Edesur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ntivirus/Grupos/Documents%20and%20Settings/jmarmolejosc/Escritorio/Programacion%20Semanal%20-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DOCUME~1/AFRANC~1/LOCALS~1/Temp/Temporary%20Directory%201%20for%20OC-GC-TE04.1-2006.zip/e_TE_ENR_Mar_06x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Y/Intresting/JCEDENO/FACTURAS/FACTURAS%20CONTRATO/2005/12.%20Diciembre%202005/DOCUME~1/jcedeno/LOCALS~1/Temp/Rar$DI00.638/TE_ENR_Nov_03_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mis%20document/Transacciones%20Mayoristas/Septiembre%202000/My%20Documents/Balance%20de%20Energia%20Potencia/Balance%20Contratos/Balance%20de%20%20Contrato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guzman/Documents/Administraci&#243;n%20PRM/Ejercicio%20Previsi&#243;n%20de%20Cierre%202020/Compras%20RD$/Presupuesto_2020%20-%20Escenario%2029_jul_2020%20BASE%20(A-0_B-4_C-10_D-1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guzman/Documents/Administraci&#243;n%20PRM/Transici&#243;n/Ejecuci&#243;n%20Ppto%20Entregado/Modelo%20Completo_Ppto%202020_Actualizado%20a%20Junio%2020.07.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Plan%20de%20Accion%202006/Matriz%20plan%20de%20acc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Ppto%202019/Digepres_Ppt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ción"/>
      <sheetName val="Presupuesto  "/>
      <sheetName val="Gastos "/>
      <sheetName val="Hoja4"/>
      <sheetName val="Hoja2"/>
      <sheetName val="Hoja3"/>
    </sheetNames>
    <sheetDataSet>
      <sheetData sheetId="0"/>
      <sheetData sheetId="1"/>
      <sheetData sheetId="2">
        <row r="3">
          <cell r="D3">
            <v>245923698.02999979</v>
          </cell>
          <cell r="E3">
            <v>239203334.72000033</v>
          </cell>
        </row>
        <row r="4">
          <cell r="D4">
            <v>181720.22999999995</v>
          </cell>
          <cell r="E4">
            <v>58647.31</v>
          </cell>
        </row>
        <row r="5">
          <cell r="D5">
            <v>418230</v>
          </cell>
          <cell r="E5">
            <v>471480</v>
          </cell>
        </row>
        <row r="6">
          <cell r="D6">
            <v>7215456.7999999998</v>
          </cell>
          <cell r="E6">
            <v>400304.1</v>
          </cell>
        </row>
        <row r="7">
          <cell r="E7">
            <v>1142236.9000000001</v>
          </cell>
        </row>
        <row r="8">
          <cell r="D8">
            <v>154441</v>
          </cell>
          <cell r="E8">
            <v>335765.11</v>
          </cell>
        </row>
        <row r="9">
          <cell r="D9">
            <v>553934.48</v>
          </cell>
          <cell r="E9">
            <v>2668436.2800000003</v>
          </cell>
        </row>
        <row r="10">
          <cell r="D10">
            <v>2001178.3400000003</v>
          </cell>
          <cell r="E10">
            <v>2232206</v>
          </cell>
        </row>
        <row r="11">
          <cell r="D11">
            <v>48976.6</v>
          </cell>
          <cell r="E11">
            <v>520180</v>
          </cell>
        </row>
        <row r="12">
          <cell r="D12">
            <v>179075.55</v>
          </cell>
          <cell r="E12">
            <v>456894.33999999997</v>
          </cell>
        </row>
        <row r="13">
          <cell r="D13">
            <v>61325.52</v>
          </cell>
          <cell r="E13">
            <v>-188.44</v>
          </cell>
        </row>
        <row r="14">
          <cell r="E14">
            <v>49720.959999999999</v>
          </cell>
        </row>
        <row r="15">
          <cell r="D15">
            <v>67550</v>
          </cell>
          <cell r="E15">
            <v>51884813.460000023</v>
          </cell>
        </row>
        <row r="16">
          <cell r="D16">
            <v>15222759.690000014</v>
          </cell>
          <cell r="E16">
            <v>2699750.67</v>
          </cell>
        </row>
        <row r="17">
          <cell r="E17">
            <v>515409.48</v>
          </cell>
        </row>
        <row r="18">
          <cell r="E18">
            <v>14860678.939999999</v>
          </cell>
        </row>
        <row r="19">
          <cell r="D19">
            <v>14750</v>
          </cell>
          <cell r="E19">
            <v>259353.46000000002</v>
          </cell>
        </row>
        <row r="20">
          <cell r="D20">
            <v>430707.71</v>
          </cell>
          <cell r="E20">
            <v>2060083.56</v>
          </cell>
        </row>
        <row r="21">
          <cell r="D21">
            <v>146448872.12999994</v>
          </cell>
          <cell r="E21">
            <v>32801608.830000013</v>
          </cell>
        </row>
        <row r="22">
          <cell r="D22">
            <v>3264857.5300000003</v>
          </cell>
          <cell r="E22">
            <v>3262869.56</v>
          </cell>
        </row>
        <row r="23">
          <cell r="D23">
            <v>622835.97</v>
          </cell>
          <cell r="E23">
            <v>346715.97</v>
          </cell>
        </row>
        <row r="24">
          <cell r="D24">
            <v>78728.86</v>
          </cell>
          <cell r="E24">
            <v>413621.36</v>
          </cell>
        </row>
        <row r="25">
          <cell r="D25">
            <v>9031</v>
          </cell>
        </row>
        <row r="26">
          <cell r="D26">
            <v>14160</v>
          </cell>
          <cell r="E26">
            <v>29500</v>
          </cell>
        </row>
        <row r="27">
          <cell r="D27">
            <v>208742</v>
          </cell>
          <cell r="E27">
            <v>443288.24</v>
          </cell>
        </row>
        <row r="28">
          <cell r="D28">
            <v>9440</v>
          </cell>
          <cell r="E28">
            <v>3386.6099999999997</v>
          </cell>
        </row>
        <row r="29">
          <cell r="D29">
            <v>390999.05</v>
          </cell>
          <cell r="E29">
            <v>129188</v>
          </cell>
        </row>
        <row r="30">
          <cell r="D30">
            <v>454745</v>
          </cell>
          <cell r="E30">
            <v>4584770</v>
          </cell>
        </row>
        <row r="31">
          <cell r="D31">
            <v>88772.99</v>
          </cell>
          <cell r="E31">
            <v>373174</v>
          </cell>
        </row>
        <row r="32">
          <cell r="E32">
            <v>22909100</v>
          </cell>
        </row>
        <row r="33">
          <cell r="D33">
            <v>1338024.9500000002</v>
          </cell>
          <cell r="E33">
            <v>1460275.3700000003</v>
          </cell>
        </row>
        <row r="34">
          <cell r="D34">
            <v>13039</v>
          </cell>
          <cell r="E34">
            <v>198240</v>
          </cell>
        </row>
        <row r="35">
          <cell r="D35">
            <v>1610704.7</v>
          </cell>
        </row>
        <row r="36">
          <cell r="E36">
            <v>5000</v>
          </cell>
        </row>
        <row r="37">
          <cell r="D37">
            <v>1327691.76</v>
          </cell>
          <cell r="E37">
            <v>1859164.3000000005</v>
          </cell>
        </row>
        <row r="38">
          <cell r="D38">
            <v>79242.899999999994</v>
          </cell>
          <cell r="E38">
            <v>37928.03</v>
          </cell>
        </row>
        <row r="39">
          <cell r="D39">
            <v>4298147.1000000006</v>
          </cell>
          <cell r="E39">
            <v>2230402.6800000002</v>
          </cell>
        </row>
        <row r="40">
          <cell r="D40">
            <v>2004541.32</v>
          </cell>
        </row>
        <row r="41">
          <cell r="D41">
            <v>156464.95999999999</v>
          </cell>
          <cell r="E41">
            <v>562392.77</v>
          </cell>
        </row>
        <row r="42">
          <cell r="D42">
            <v>19706870.080000002</v>
          </cell>
          <cell r="E42">
            <v>19064296.039999999</v>
          </cell>
        </row>
        <row r="43">
          <cell r="D43">
            <v>76720671.540000007</v>
          </cell>
          <cell r="E43">
            <v>72811261.230000004</v>
          </cell>
        </row>
        <row r="44">
          <cell r="D44">
            <v>136845.99999999994</v>
          </cell>
          <cell r="E44">
            <v>87616.77</v>
          </cell>
        </row>
        <row r="45">
          <cell r="E45">
            <v>6138.04</v>
          </cell>
        </row>
        <row r="46">
          <cell r="D46">
            <v>2950000</v>
          </cell>
        </row>
        <row r="47">
          <cell r="D47">
            <v>1059162.24</v>
          </cell>
          <cell r="E47">
            <v>369217.83999999997</v>
          </cell>
        </row>
        <row r="48">
          <cell r="D48">
            <v>1148112.82</v>
          </cell>
          <cell r="E48">
            <v>0</v>
          </cell>
        </row>
        <row r="49">
          <cell r="D49">
            <v>536614507.84999973</v>
          </cell>
          <cell r="E49">
            <v>483808262.49000049</v>
          </cell>
        </row>
        <row r="51">
          <cell r="D51">
            <v>2964824236.9013033</v>
          </cell>
          <cell r="E51">
            <v>2856835662.5636425</v>
          </cell>
        </row>
        <row r="52">
          <cell r="D52">
            <v>7448898.4500000058</v>
          </cell>
          <cell r="E52">
            <v>640618929.83999968</v>
          </cell>
        </row>
        <row r="53">
          <cell r="D53">
            <v>13011631.300000159</v>
          </cell>
          <cell r="E53">
            <v>11896233.330000069</v>
          </cell>
        </row>
        <row r="55">
          <cell r="D55">
            <v>-7.2759576141834259E-12</v>
          </cell>
          <cell r="E55">
            <v>39263558.120000005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actura FALCONDO"/>
      <sheetName val="Factura Cont.  EDESUR"/>
      <sheetName val="Factura Spot  EDESUR"/>
      <sheetName val="Factura Cont.  EDENORTE"/>
      <sheetName val="Factura Spot  EDENORTE"/>
      <sheetName val="Factura Cont.  AES"/>
      <sheetName val="Factura Spot  AES"/>
      <sheetName val="Detalle de Precios Falcondo"/>
      <sheetName val="Detalle de Precios EDE-NORTE"/>
      <sheetName val="Detalle de Precios EDE-SUR"/>
      <sheetName val="Detalle de Precios AES"/>
      <sheetName val="Balance de Contratos"/>
      <sheetName val="Contratos MW"/>
      <sheetName val="Contratos Precios Potencia $$"/>
      <sheetName val="Contratos Precios Energia $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"/>
      <sheetName val="Cash Instruction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9">
          <cell r="G29">
            <v>1296000</v>
          </cell>
        </row>
        <row r="117">
          <cell r="K11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MEPG"/>
      <sheetName val="VALORES PARAMETROS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ASOC"/>
      <sheetName val="Edesur"/>
      <sheetName val="Matri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 6"/>
      <sheetName val="Dias 1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D"/>
      <sheetName val="CMG's"/>
      <sheetName val="Edesur"/>
      <sheetName val="Edenorte"/>
      <sheetName val="Edeste"/>
      <sheetName val="G1EGEHSA"/>
      <sheetName val="G1EGEISA"/>
      <sheetName val="G1GPLVEG"/>
      <sheetName val="G1CEPPSA"/>
      <sheetName val="G1EGETCC"/>
      <sheetName val="G1MRPCLT"/>
      <sheetName val="G1DPPLDC"/>
      <sheetName val="G1AABV"/>
      <sheetName val="CDEEE"/>
      <sheetName val="G1CMDOMI"/>
      <sheetName val="G3MAXON"/>
      <sheetName val="Pérdidas"/>
      <sheetName val="Contrato"/>
      <sheetName val="Balances y Facturaciones"/>
      <sheetName val="Resumen"/>
      <sheetName val="RESUMEN HECHOS RELEVANTES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>
        <row r="9">
          <cell r="B9">
            <v>0.23638999999999999</v>
          </cell>
        </row>
        <row r="10">
          <cell r="B10">
            <v>0.21448999999999999</v>
          </cell>
        </row>
        <row r="11">
          <cell r="B11">
            <v>0.19783999999999999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D"/>
      <sheetName val="CMG's"/>
      <sheetName val="Edesur"/>
      <sheetName val="Edenorte"/>
      <sheetName val="Edeste"/>
      <sheetName val="Haina"/>
      <sheetName val="Itabo"/>
      <sheetName val="U. fenosa Gen."/>
      <sheetName val="CEPP"/>
      <sheetName val="Seaboard"/>
      <sheetName val="Gen Monte Rio"/>
      <sheetName val="DPP"/>
      <sheetName val="AES Andrés"/>
      <sheetName val="CDE"/>
      <sheetName val="Pérdidas"/>
      <sheetName val="Contrato"/>
      <sheetName val="Balances y Facturacion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>
        <row r="9">
          <cell r="B9">
            <v>9.9400000000000002E-2</v>
          </cell>
        </row>
      </sheetData>
      <sheetData sheetId="11"/>
      <sheetData sheetId="12"/>
      <sheetData sheetId="13" refreshError="1"/>
      <sheetData sheetId="14" refreshError="1"/>
      <sheetData sheetId="15"/>
      <sheetData sheetId="16" refreshError="1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 Cont.  EDESUR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ITABO 1"/>
      <sheetName val="BARAHONA CARBON"/>
      <sheetName val="ITABO 2"/>
      <sheetName val="AES ANDRES 1"/>
      <sheetName val="EGEHIDRO"/>
      <sheetName val="HAINA - PEDERNALES"/>
      <sheetName val="CDEEE - COGENTRIX"/>
      <sheetName val="CDEEE - Monte Plata"/>
      <sheetName val="CDEEE - MonteCristi"/>
      <sheetName val="CDEEE - LARIMAR"/>
      <sheetName val="CDEEE - LARIMAR II"/>
      <sheetName val="CDEEE - AGUAS CLARA"/>
      <sheetName val="CDEEE - San Pedro Bio-Energy"/>
      <sheetName val="CDEEE - Los Guzmancito"/>
      <sheetName val="CDEEE - Matafongo"/>
      <sheetName val="CDEEE - Solar Canoa"/>
      <sheetName val="CDEEE - Guanillo - PECASA"/>
      <sheetName val="CDEEE - Parque Solar WCG"/>
      <sheetName val="CDEEE - Puerto Plata-Imbert"/>
      <sheetName val="CDEEE - DPP"/>
      <sheetName val="CDEEE PUNTA CATALINA (CARBON)"/>
      <sheetName val="EGEHIDRO-no"/>
      <sheetName val="CONTRATOS"/>
      <sheetName val="SPOT"/>
      <sheetName val="EDESUR"/>
      <sheetName val="Generadores"/>
      <sheetName val="EDESUR (Detallado)"/>
      <sheetName val="SECTOR Santo Domingo"/>
      <sheetName val="SECTOR Santo Domingo (Centro)"/>
      <sheetName val="SECTOR Santo Domingo (Norte)"/>
      <sheetName val="SECTOR Santo Domingo (Oeste)"/>
      <sheetName val="SECTOR San Cristóbal"/>
      <sheetName val="SECTOR Azua"/>
      <sheetName val="SECTOR Bani"/>
      <sheetName val="SECTOR Barahona"/>
      <sheetName val="SECTOR San Juan"/>
      <sheetName val="BBMM (X)"/>
    </sheetNames>
    <sheetDataSet>
      <sheetData sheetId="0">
        <row r="5">
          <cell r="C5">
            <v>43405</v>
          </cell>
          <cell r="D5">
            <v>43435</v>
          </cell>
          <cell r="E5">
            <v>43466</v>
          </cell>
          <cell r="F5">
            <v>43497</v>
          </cell>
          <cell r="G5">
            <v>43525</v>
          </cell>
          <cell r="H5">
            <v>43556</v>
          </cell>
          <cell r="I5">
            <v>43586</v>
          </cell>
          <cell r="J5">
            <v>43617</v>
          </cell>
          <cell r="K5">
            <v>43647</v>
          </cell>
          <cell r="L5">
            <v>43678</v>
          </cell>
          <cell r="M5">
            <v>43709</v>
          </cell>
          <cell r="N5">
            <v>43739</v>
          </cell>
          <cell r="O5">
            <v>43770</v>
          </cell>
          <cell r="P5">
            <v>43800</v>
          </cell>
          <cell r="Q5">
            <v>43831</v>
          </cell>
          <cell r="R5">
            <v>43862</v>
          </cell>
          <cell r="S5">
            <v>43891</v>
          </cell>
          <cell r="T5">
            <v>43922</v>
          </cell>
          <cell r="U5">
            <v>43952</v>
          </cell>
          <cell r="V5">
            <v>43983</v>
          </cell>
          <cell r="W5">
            <v>44013</v>
          </cell>
          <cell r="X5">
            <v>44044</v>
          </cell>
          <cell r="Y5">
            <v>44075</v>
          </cell>
          <cell r="Z5">
            <v>44105</v>
          </cell>
          <cell r="AA5">
            <v>44136</v>
          </cell>
          <cell r="AB5">
            <v>44166</v>
          </cell>
          <cell r="AC5">
            <v>44197</v>
          </cell>
          <cell r="AD5">
            <v>44228</v>
          </cell>
          <cell r="AE5">
            <v>44256</v>
          </cell>
          <cell r="AF5">
            <v>44287</v>
          </cell>
          <cell r="AG5">
            <v>44317</v>
          </cell>
          <cell r="AH5">
            <v>44348</v>
          </cell>
          <cell r="AI5">
            <v>44378</v>
          </cell>
          <cell r="AJ5">
            <v>44409</v>
          </cell>
          <cell r="AK5">
            <v>44440</v>
          </cell>
          <cell r="AL5">
            <v>44470</v>
          </cell>
          <cell r="AM5">
            <v>44501</v>
          </cell>
          <cell r="AN5">
            <v>44531</v>
          </cell>
          <cell r="AO5">
            <v>44562</v>
          </cell>
          <cell r="AP5">
            <v>44593</v>
          </cell>
          <cell r="AQ5">
            <v>44621</v>
          </cell>
          <cell r="AR5">
            <v>44652</v>
          </cell>
          <cell r="AS5">
            <v>44682</v>
          </cell>
          <cell r="AT5">
            <v>44713</v>
          </cell>
          <cell r="AU5">
            <v>44743</v>
          </cell>
          <cell r="AV5">
            <v>44774</v>
          </cell>
          <cell r="AW5">
            <v>44805</v>
          </cell>
          <cell r="AX5">
            <v>44835</v>
          </cell>
          <cell r="AY5">
            <v>44866</v>
          </cell>
          <cell r="AZ5">
            <v>44896</v>
          </cell>
          <cell r="BA5">
            <v>44927</v>
          </cell>
          <cell r="BB5">
            <v>44958</v>
          </cell>
          <cell r="BC5">
            <v>44986</v>
          </cell>
          <cell r="BD5">
            <v>45017</v>
          </cell>
          <cell r="BE5">
            <v>45047</v>
          </cell>
          <cell r="BF5">
            <v>45078</v>
          </cell>
          <cell r="BG5">
            <v>45108</v>
          </cell>
          <cell r="BH5">
            <v>45139</v>
          </cell>
          <cell r="BI5">
            <v>45170</v>
          </cell>
          <cell r="BJ5">
            <v>45200</v>
          </cell>
          <cell r="BK5">
            <v>45231</v>
          </cell>
          <cell r="BL5">
            <v>45261</v>
          </cell>
          <cell r="BM5">
            <v>45292</v>
          </cell>
          <cell r="BN5">
            <v>45323</v>
          </cell>
          <cell r="BO5">
            <v>45352</v>
          </cell>
          <cell r="BP5">
            <v>45383</v>
          </cell>
          <cell r="BQ5">
            <v>45413</v>
          </cell>
          <cell r="BR5">
            <v>45444</v>
          </cell>
          <cell r="BS5">
            <v>45474</v>
          </cell>
          <cell r="BT5">
            <v>45505</v>
          </cell>
          <cell r="BU5">
            <v>45536</v>
          </cell>
          <cell r="BV5">
            <v>45566</v>
          </cell>
          <cell r="BW5">
            <v>45597</v>
          </cell>
          <cell r="BX5">
            <v>45627</v>
          </cell>
          <cell r="BY5">
            <v>45658</v>
          </cell>
          <cell r="BZ5">
            <v>45689</v>
          </cell>
          <cell r="CA5">
            <v>45717</v>
          </cell>
          <cell r="CB5">
            <v>45748</v>
          </cell>
          <cell r="CC5">
            <v>45778</v>
          </cell>
          <cell r="CD5">
            <v>45809</v>
          </cell>
          <cell r="CE5">
            <v>45839</v>
          </cell>
          <cell r="CF5">
            <v>45870</v>
          </cell>
          <cell r="CG5">
            <v>45901</v>
          </cell>
          <cell r="CH5">
            <v>45931</v>
          </cell>
          <cell r="CI5">
            <v>45962</v>
          </cell>
          <cell r="CJ5">
            <v>45992</v>
          </cell>
          <cell r="CK5">
            <v>46023</v>
          </cell>
          <cell r="CL5">
            <v>46054</v>
          </cell>
          <cell r="CM5">
            <v>46082</v>
          </cell>
          <cell r="CN5">
            <v>46113</v>
          </cell>
          <cell r="CO5">
            <v>46143</v>
          </cell>
          <cell r="CP5">
            <v>46174</v>
          </cell>
          <cell r="CQ5">
            <v>46204</v>
          </cell>
          <cell r="CR5">
            <v>46235</v>
          </cell>
          <cell r="CS5">
            <v>46266</v>
          </cell>
          <cell r="CT5">
            <v>46296</v>
          </cell>
          <cell r="CU5">
            <v>46327</v>
          </cell>
          <cell r="CV5">
            <v>46357</v>
          </cell>
          <cell r="CW5">
            <v>46388</v>
          </cell>
          <cell r="CX5">
            <v>46419</v>
          </cell>
          <cell r="CY5">
            <v>46447</v>
          </cell>
          <cell r="CZ5">
            <v>46478</v>
          </cell>
          <cell r="DA5">
            <v>46508</v>
          </cell>
          <cell r="DB5">
            <v>46539</v>
          </cell>
          <cell r="DC5">
            <v>46569</v>
          </cell>
          <cell r="DD5">
            <v>46600</v>
          </cell>
          <cell r="DE5">
            <v>46631</v>
          </cell>
          <cell r="DF5">
            <v>46661</v>
          </cell>
          <cell r="DG5">
            <v>46692</v>
          </cell>
          <cell r="DH5">
            <v>46722</v>
          </cell>
          <cell r="DI5">
            <v>46753</v>
          </cell>
          <cell r="DJ5">
            <v>46784</v>
          </cell>
          <cell r="DK5">
            <v>46813</v>
          </cell>
          <cell r="DL5">
            <v>46844</v>
          </cell>
          <cell r="DM5">
            <v>46874</v>
          </cell>
          <cell r="DN5">
            <v>46905</v>
          </cell>
          <cell r="DO5">
            <v>46935</v>
          </cell>
          <cell r="DP5">
            <v>46966</v>
          </cell>
          <cell r="DQ5">
            <v>46997</v>
          </cell>
          <cell r="DR5">
            <v>47027</v>
          </cell>
          <cell r="DS5">
            <v>47058</v>
          </cell>
          <cell r="DT5">
            <v>47088</v>
          </cell>
          <cell r="DU5">
            <v>47119</v>
          </cell>
          <cell r="DV5">
            <v>47150</v>
          </cell>
          <cell r="DW5">
            <v>47178</v>
          </cell>
          <cell r="DX5">
            <v>47209</v>
          </cell>
          <cell r="DY5">
            <v>47239</v>
          </cell>
          <cell r="DZ5">
            <v>47270</v>
          </cell>
          <cell r="EA5">
            <v>47300</v>
          </cell>
          <cell r="EB5">
            <v>47331</v>
          </cell>
          <cell r="EC5">
            <v>47362</v>
          </cell>
          <cell r="ED5">
            <v>47392</v>
          </cell>
          <cell r="EE5">
            <v>47423</v>
          </cell>
          <cell r="EF5">
            <v>47453</v>
          </cell>
          <cell r="EG5">
            <v>47484</v>
          </cell>
          <cell r="EH5">
            <v>47515</v>
          </cell>
          <cell r="EI5">
            <v>47543</v>
          </cell>
          <cell r="EJ5">
            <v>47574</v>
          </cell>
          <cell r="EK5">
            <v>47604</v>
          </cell>
          <cell r="EL5">
            <v>47635</v>
          </cell>
          <cell r="EM5">
            <v>47665</v>
          </cell>
          <cell r="EN5">
            <v>47696</v>
          </cell>
          <cell r="EO5">
            <v>47727</v>
          </cell>
          <cell r="EP5">
            <v>47757</v>
          </cell>
          <cell r="EQ5">
            <v>47788</v>
          </cell>
          <cell r="ER5">
            <v>47818</v>
          </cell>
          <cell r="ES5">
            <v>47849</v>
          </cell>
          <cell r="ET5">
            <v>47880</v>
          </cell>
          <cell r="EU5">
            <v>47908</v>
          </cell>
          <cell r="EV5">
            <v>47939</v>
          </cell>
          <cell r="EW5">
            <v>47969</v>
          </cell>
          <cell r="EX5">
            <v>48000</v>
          </cell>
          <cell r="EY5">
            <v>48030</v>
          </cell>
          <cell r="EZ5">
            <v>48061</v>
          </cell>
          <cell r="FA5">
            <v>48092</v>
          </cell>
          <cell r="FB5">
            <v>48122</v>
          </cell>
          <cell r="FC5">
            <v>48153</v>
          </cell>
          <cell r="FD5">
            <v>48183</v>
          </cell>
          <cell r="FE5">
            <v>48214</v>
          </cell>
          <cell r="FF5">
            <v>48245</v>
          </cell>
          <cell r="FG5">
            <v>48274</v>
          </cell>
          <cell r="FH5">
            <v>48305</v>
          </cell>
          <cell r="FI5">
            <v>48335</v>
          </cell>
          <cell r="FJ5">
            <v>48366</v>
          </cell>
          <cell r="FK5">
            <v>48396</v>
          </cell>
          <cell r="FL5">
            <v>48427</v>
          </cell>
          <cell r="FM5">
            <v>48458</v>
          </cell>
          <cell r="FN5">
            <v>48488</v>
          </cell>
          <cell r="FO5">
            <v>48519</v>
          </cell>
          <cell r="FP5">
            <v>48549</v>
          </cell>
          <cell r="FQ5">
            <v>48580</v>
          </cell>
          <cell r="FR5">
            <v>48611</v>
          </cell>
          <cell r="FS5">
            <v>48639</v>
          </cell>
          <cell r="FT5">
            <v>48670</v>
          </cell>
          <cell r="FU5">
            <v>48700</v>
          </cell>
          <cell r="FV5">
            <v>48731</v>
          </cell>
          <cell r="FW5">
            <v>48761</v>
          </cell>
          <cell r="FX5">
            <v>48792</v>
          </cell>
          <cell r="FY5">
            <v>48823</v>
          </cell>
          <cell r="FZ5">
            <v>48853</v>
          </cell>
          <cell r="GA5">
            <v>48884</v>
          </cell>
          <cell r="GB5">
            <v>48914</v>
          </cell>
          <cell r="GC5">
            <v>48945</v>
          </cell>
          <cell r="GD5">
            <v>48976</v>
          </cell>
          <cell r="GE5">
            <v>49004</v>
          </cell>
          <cell r="GF5">
            <v>49035</v>
          </cell>
          <cell r="GG5">
            <v>49065</v>
          </cell>
          <cell r="GH5">
            <v>49096</v>
          </cell>
          <cell r="GI5">
            <v>49126</v>
          </cell>
          <cell r="GJ5">
            <v>49157</v>
          </cell>
          <cell r="GK5">
            <v>49188</v>
          </cell>
          <cell r="GL5">
            <v>49218</v>
          </cell>
          <cell r="GM5">
            <v>49249</v>
          </cell>
          <cell r="GN5">
            <v>49279</v>
          </cell>
        </row>
        <row r="6">
          <cell r="B6" t="str">
            <v>PFO6mes (US$/bbl)</v>
          </cell>
          <cell r="C6">
            <v>74.037231203469929</v>
          </cell>
          <cell r="D6">
            <v>70.601267964732244</v>
          </cell>
          <cell r="E6">
            <v>66.642187770867167</v>
          </cell>
          <cell r="F6">
            <v>65.270370160864445</v>
          </cell>
          <cell r="G6">
            <v>65.019622955692924</v>
          </cell>
          <cell r="H6">
            <v>64.693686267872508</v>
          </cell>
          <cell r="I6">
            <v>67.896057466914698</v>
          </cell>
          <cell r="J6">
            <v>69.609462022436929</v>
          </cell>
          <cell r="K6">
            <v>70.719507518326736</v>
          </cell>
          <cell r="L6">
            <v>70.037247496293517</v>
          </cell>
          <cell r="M6">
            <v>69.651508136513968</v>
          </cell>
          <cell r="N6">
            <v>71.673773392531714</v>
          </cell>
          <cell r="O6">
            <v>69.41097696640125</v>
          </cell>
          <cell r="P6">
            <v>70.380836429340661</v>
          </cell>
          <cell r="Q6">
            <v>43.393333333333338</v>
          </cell>
          <cell r="R6">
            <v>44.618421052631582</v>
          </cell>
          <cell r="S6">
            <v>24.984999999999999</v>
          </cell>
          <cell r="T6">
            <v>17.286190476190477</v>
          </cell>
          <cell r="U6">
            <v>23.965000000000003</v>
          </cell>
          <cell r="V6">
            <v>32.417142857142856</v>
          </cell>
          <cell r="W6">
            <v>31.585096576876904</v>
          </cell>
          <cell r="X6">
            <v>30.645078250796477</v>
          </cell>
          <cell r="Y6">
            <v>32.141812949850589</v>
          </cell>
          <cell r="Z6">
            <v>33.234843865829376</v>
          </cell>
          <cell r="AA6">
            <v>32.273556096945654</v>
          </cell>
          <cell r="AB6">
            <v>32.384979243443091</v>
          </cell>
          <cell r="AC6">
            <v>53.596039790305653</v>
          </cell>
          <cell r="AD6">
            <v>54.185664874443198</v>
          </cell>
          <cell r="AE6">
            <v>54.781776589705053</v>
          </cell>
          <cell r="AF6">
            <v>55.384446297341761</v>
          </cell>
          <cell r="AG6">
            <v>55.993746143668986</v>
          </cell>
          <cell r="AH6">
            <v>56.609749068704289</v>
          </cell>
          <cell r="AI6">
            <v>57.232528814898842</v>
          </cell>
          <cell r="AJ6">
            <v>57.862159935965224</v>
          </cell>
          <cell r="AK6">
            <v>58.498717805802357</v>
          </cell>
          <cell r="AL6">
            <v>59.142278627518571</v>
          </cell>
          <cell r="AM6">
            <v>59.792919442554009</v>
          </cell>
          <cell r="AN6">
            <v>60.450718139903323</v>
          </cell>
          <cell r="AO6">
            <v>60.522009120497138</v>
          </cell>
          <cell r="AP6">
            <v>60.593384176252854</v>
          </cell>
          <cell r="AQ6">
            <v>60.664843406322312</v>
          </cell>
          <cell r="AR6">
            <v>60.7363869099743</v>
          </cell>
          <cell r="AS6">
            <v>60.808014786594669</v>
          </cell>
          <cell r="AT6">
            <v>60.879727135686487</v>
          </cell>
          <cell r="AU6">
            <v>60.951524056870163</v>
          </cell>
          <cell r="AV6">
            <v>61.023405649883593</v>
          </cell>
          <cell r="AW6">
            <v>61.095372014582289</v>
          </cell>
          <cell r="AX6">
            <v>61.167423250939542</v>
          </cell>
          <cell r="AY6">
            <v>61.239559459046525</v>
          </cell>
          <cell r="AZ6">
            <v>61.311780739112471</v>
          </cell>
          <cell r="BA6">
            <v>61.652754028949452</v>
          </cell>
          <cell r="BB6">
            <v>61.995623574008199</v>
          </cell>
          <cell r="BC6">
            <v>62.340399919935464</v>
          </cell>
          <cell r="BD6">
            <v>62.687093671025522</v>
          </cell>
          <cell r="BE6">
            <v>63.035715490546309</v>
          </cell>
          <cell r="BF6">
            <v>63.386276101067423</v>
          </cell>
          <cell r="BG6">
            <v>63.738786284789903</v>
          </cell>
          <cell r="BH6">
            <v>64.093256883877828</v>
          </cell>
          <cell r="BI6">
            <v>64.449698800791865</v>
          </cell>
          <cell r="BJ6">
            <v>64.80812299862454</v>
          </cell>
          <cell r="BK6">
            <v>65.168540501437406</v>
          </cell>
          <cell r="BL6">
            <v>65.530962394600181</v>
          </cell>
          <cell r="BM6">
            <v>66.001348148784004</v>
          </cell>
          <cell r="BN6">
            <v>66.001348148784004</v>
          </cell>
          <cell r="BO6">
            <v>66.001348148784004</v>
          </cell>
          <cell r="BP6">
            <v>66.001348148784004</v>
          </cell>
          <cell r="BQ6">
            <v>66.001348148784004</v>
          </cell>
          <cell r="BR6">
            <v>66.001348148784004</v>
          </cell>
          <cell r="BS6">
            <v>66.001348148784004</v>
          </cell>
          <cell r="BT6">
            <v>66.001348148784004</v>
          </cell>
          <cell r="BU6">
            <v>66.001348148784004</v>
          </cell>
          <cell r="BV6">
            <v>66.001348148784004</v>
          </cell>
          <cell r="BW6">
            <v>66.001348148784004</v>
          </cell>
          <cell r="BX6">
            <v>66.001348148784004</v>
          </cell>
          <cell r="BY6">
            <v>67.256746931568003</v>
          </cell>
          <cell r="BZ6">
            <v>67.256746931568003</v>
          </cell>
          <cell r="CA6">
            <v>67.256746931568003</v>
          </cell>
          <cell r="CB6">
            <v>67.256746931568003</v>
          </cell>
          <cell r="CC6">
            <v>67.256746931568003</v>
          </cell>
          <cell r="CD6">
            <v>67.256746931568003</v>
          </cell>
          <cell r="CE6">
            <v>67.256746931568003</v>
          </cell>
          <cell r="CF6">
            <v>67.256746931568003</v>
          </cell>
          <cell r="CG6">
            <v>67.256746931568003</v>
          </cell>
          <cell r="CH6">
            <v>67.256746931568003</v>
          </cell>
          <cell r="CI6">
            <v>67.256746931568003</v>
          </cell>
          <cell r="CJ6">
            <v>67.256746931568003</v>
          </cell>
          <cell r="CK6">
            <v>68.602547634768001</v>
          </cell>
          <cell r="CL6">
            <v>68.602547634768001</v>
          </cell>
          <cell r="CM6">
            <v>68.602547634768001</v>
          </cell>
          <cell r="CN6">
            <v>68.602547634768001</v>
          </cell>
          <cell r="CO6">
            <v>68.602547634768001</v>
          </cell>
          <cell r="CP6">
            <v>68.602547634768001</v>
          </cell>
          <cell r="CQ6">
            <v>68.602547634768001</v>
          </cell>
          <cell r="CR6">
            <v>68.602547634768001</v>
          </cell>
          <cell r="CS6">
            <v>68.602547634768001</v>
          </cell>
          <cell r="CT6">
            <v>68.602547634768001</v>
          </cell>
          <cell r="CU6">
            <v>68.602547634768001</v>
          </cell>
          <cell r="CV6">
            <v>68.602547634768001</v>
          </cell>
          <cell r="CW6">
            <v>70.854475982400004</v>
          </cell>
          <cell r="CX6">
            <v>70.854475982400004</v>
          </cell>
          <cell r="CY6">
            <v>70.854475982400004</v>
          </cell>
          <cell r="CZ6">
            <v>70.854475982400004</v>
          </cell>
          <cell r="DA6">
            <v>70.854475982400004</v>
          </cell>
          <cell r="DB6">
            <v>70.854475982400004</v>
          </cell>
          <cell r="DC6">
            <v>70.854475982400004</v>
          </cell>
          <cell r="DD6">
            <v>70.854475982400004</v>
          </cell>
          <cell r="DE6">
            <v>70.854475982400004</v>
          </cell>
          <cell r="DF6">
            <v>70.854475982400004</v>
          </cell>
          <cell r="DG6">
            <v>70.854475982400004</v>
          </cell>
          <cell r="DH6">
            <v>70.854475982400004</v>
          </cell>
          <cell r="DI6">
            <v>72.873065554416002</v>
          </cell>
          <cell r="DJ6">
            <v>72.873065554416002</v>
          </cell>
          <cell r="DK6">
            <v>72.873065554416002</v>
          </cell>
          <cell r="DL6">
            <v>72.873065554416002</v>
          </cell>
          <cell r="DM6">
            <v>72.873065554416002</v>
          </cell>
          <cell r="DN6">
            <v>72.873065554416002</v>
          </cell>
          <cell r="DO6">
            <v>72.873065554416002</v>
          </cell>
          <cell r="DP6">
            <v>72.873065554416002</v>
          </cell>
          <cell r="DQ6">
            <v>72.873065554416002</v>
          </cell>
          <cell r="DR6">
            <v>72.873065554416002</v>
          </cell>
          <cell r="DS6">
            <v>72.873065554416002</v>
          </cell>
          <cell r="DT6">
            <v>72.873065554416002</v>
          </cell>
          <cell r="DU6">
            <v>73.943592259536004</v>
          </cell>
          <cell r="DV6">
            <v>73.943592259536004</v>
          </cell>
          <cell r="DW6">
            <v>73.943592259536004</v>
          </cell>
          <cell r="DX6">
            <v>73.943592259536004</v>
          </cell>
          <cell r="DY6">
            <v>73.943592259536004</v>
          </cell>
          <cell r="DZ6">
            <v>73.943592259536004</v>
          </cell>
          <cell r="EA6">
            <v>73.943592259536004</v>
          </cell>
          <cell r="EB6">
            <v>73.943592259536004</v>
          </cell>
          <cell r="EC6">
            <v>73.943592259536004</v>
          </cell>
          <cell r="ED6">
            <v>73.943592259536004</v>
          </cell>
          <cell r="EE6">
            <v>73.943592259536004</v>
          </cell>
          <cell r="EF6">
            <v>73.943592259536004</v>
          </cell>
          <cell r="EG6">
            <v>74.384121789215996</v>
          </cell>
          <cell r="EH6">
            <v>74.384121789215996</v>
          </cell>
          <cell r="EI6">
            <v>74.384121789215996</v>
          </cell>
          <cell r="EJ6">
            <v>74.384121789215996</v>
          </cell>
          <cell r="EK6">
            <v>74.384121789215996</v>
          </cell>
          <cell r="EL6">
            <v>74.384121789215996</v>
          </cell>
          <cell r="EM6">
            <v>74.384121789215996</v>
          </cell>
          <cell r="EN6">
            <v>74.384121789215996</v>
          </cell>
          <cell r="EO6">
            <v>74.384121789215996</v>
          </cell>
          <cell r="EP6">
            <v>74.384121789215996</v>
          </cell>
          <cell r="EQ6">
            <v>74.384121789215996</v>
          </cell>
          <cell r="ER6">
            <v>74.384121789215996</v>
          </cell>
          <cell r="ES6">
            <v>75.249943983311994</v>
          </cell>
          <cell r="ET6">
            <v>75.249943983311994</v>
          </cell>
          <cell r="EU6">
            <v>75.249943983311994</v>
          </cell>
          <cell r="EV6">
            <v>75.249943983311994</v>
          </cell>
          <cell r="EW6">
            <v>75.249943983311994</v>
          </cell>
          <cell r="EX6">
            <v>75.249943983311994</v>
          </cell>
          <cell r="EY6">
            <v>75.249943983311994</v>
          </cell>
          <cell r="EZ6">
            <v>75.249943983311994</v>
          </cell>
          <cell r="FA6">
            <v>75.249943983311994</v>
          </cell>
          <cell r="FB6">
            <v>75.249943983311994</v>
          </cell>
          <cell r="FC6">
            <v>75.249943983311994</v>
          </cell>
          <cell r="FD6">
            <v>75.249943983311994</v>
          </cell>
          <cell r="FE6">
            <v>77.497984590047992</v>
          </cell>
          <cell r="FF6">
            <v>77.497984590047992</v>
          </cell>
          <cell r="FG6">
            <v>77.497984590047992</v>
          </cell>
          <cell r="FH6">
            <v>77.497984590047992</v>
          </cell>
          <cell r="FI6">
            <v>77.497984590047992</v>
          </cell>
          <cell r="FJ6">
            <v>77.497984590047992</v>
          </cell>
          <cell r="FK6">
            <v>77.497984590047992</v>
          </cell>
          <cell r="FL6">
            <v>77.497984590047992</v>
          </cell>
          <cell r="FM6">
            <v>77.497984590047992</v>
          </cell>
          <cell r="FN6">
            <v>77.497984590047992</v>
          </cell>
          <cell r="FO6">
            <v>77.497984590047992</v>
          </cell>
          <cell r="FP6">
            <v>77.497984590047992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</row>
        <row r="7">
          <cell r="B7" t="str">
            <v>PFO2mes (US$/bbl)</v>
          </cell>
          <cell r="C7">
            <v>95.481125851233259</v>
          </cell>
          <cell r="D7">
            <v>95.286057155612383</v>
          </cell>
          <cell r="E7">
            <v>91.043807051168812</v>
          </cell>
          <cell r="F7">
            <v>87.777656074008988</v>
          </cell>
          <cell r="G7">
            <v>87.903067766911221</v>
          </cell>
          <cell r="H7">
            <v>89.170525953176622</v>
          </cell>
          <cell r="I7">
            <v>89.55137333161727</v>
          </cell>
          <cell r="J7">
            <v>89.190629557222636</v>
          </cell>
          <cell r="K7">
            <v>89.304260207683996</v>
          </cell>
          <cell r="L7">
            <v>93.303394720735128</v>
          </cell>
          <cell r="M7">
            <v>95.015201021930039</v>
          </cell>
          <cell r="N7">
            <v>95.334549926325181</v>
          </cell>
          <cell r="O7">
            <v>89.514938895707914</v>
          </cell>
          <cell r="P7">
            <v>94.988554681709033</v>
          </cell>
          <cell r="Q7">
            <v>70.747799999999998</v>
          </cell>
          <cell r="R7">
            <v>61.027547368421054</v>
          </cell>
          <cell r="S7">
            <v>40.938927272727277</v>
          </cell>
          <cell r="T7">
            <v>24.842600000000001</v>
          </cell>
          <cell r="U7">
            <v>28.309469999999997</v>
          </cell>
          <cell r="V7">
            <v>39.754909090909102</v>
          </cell>
          <cell r="W7">
            <v>43.93783333333333</v>
          </cell>
          <cell r="X7">
            <v>42.197974743721524</v>
          </cell>
          <cell r="Y7">
            <v>44.258963869343859</v>
          </cell>
          <cell r="Z7">
            <v>45.764056811483137</v>
          </cell>
          <cell r="AA7">
            <v>44.44037290175941</v>
          </cell>
          <cell r="AB7">
            <v>44.593801490953588</v>
          </cell>
          <cell r="AC7">
            <v>82.430709197490103</v>
          </cell>
          <cell r="AD7">
            <v>83.337552576893643</v>
          </cell>
          <cell r="AE7">
            <v>84.254372394966367</v>
          </cell>
          <cell r="AF7">
            <v>85.18127840531163</v>
          </cell>
          <cell r="AG7">
            <v>86.118381568962903</v>
          </cell>
          <cell r="AH7">
            <v>87.065794067667198</v>
          </cell>
          <cell r="AI7">
            <v>88.023629317314416</v>
          </cell>
          <cell r="AJ7">
            <v>88.99200198151452</v>
          </cell>
          <cell r="AK7">
            <v>89.971027985324028</v>
          </cell>
          <cell r="AL7">
            <v>90.96082452912357</v>
          </cell>
          <cell r="AM7">
            <v>91.961510102648063</v>
          </cell>
          <cell r="AN7">
            <v>92.973204499171317</v>
          </cell>
          <cell r="AO7">
            <v>93.082850027324596</v>
          </cell>
          <cell r="AP7">
            <v>93.192624863076887</v>
          </cell>
          <cell r="AQ7">
            <v>93.302529158923718</v>
          </cell>
          <cell r="AR7">
            <v>93.412563067540475</v>
          </cell>
          <cell r="AS7">
            <v>93.522726741782606</v>
          </cell>
          <cell r="AT7">
            <v>93.633020334685824</v>
          </cell>
          <cell r="AU7">
            <v>93.743443999466308</v>
          </cell>
          <cell r="AV7">
            <v>93.853997889520969</v>
          </cell>
          <cell r="AW7">
            <v>93.964682158427564</v>
          </cell>
          <cell r="AX7">
            <v>94.075496959945013</v>
          </cell>
          <cell r="AY7">
            <v>94.186442448013551</v>
          </cell>
          <cell r="AZ7">
            <v>94.297518776754984</v>
          </cell>
          <cell r="BA7">
            <v>94.821935696524264</v>
          </cell>
          <cell r="BB7">
            <v>95.34926905682461</v>
          </cell>
          <cell r="BC7">
            <v>95.879535076860748</v>
          </cell>
          <cell r="BD7">
            <v>96.412750066037262</v>
          </cell>
          <cell r="BE7">
            <v>96.948930424460229</v>
          </cell>
          <cell r="BF7">
            <v>97.488092643441703</v>
          </cell>
          <cell r="BG7">
            <v>98.03025330600687</v>
          </cell>
          <cell r="BH7">
            <v>98.575429087404103</v>
          </cell>
          <cell r="BI7">
            <v>99.123636755617895</v>
          </cell>
          <cell r="BJ7">
            <v>99.674893171884548</v>
          </cell>
          <cell r="BK7">
            <v>100.22921529121074</v>
          </cell>
          <cell r="BL7">
            <v>100.78662016289508</v>
          </cell>
          <cell r="BM7">
            <v>101.5100734528298</v>
          </cell>
          <cell r="BN7">
            <v>101.5100734528298</v>
          </cell>
          <cell r="BO7">
            <v>101.5100734528298</v>
          </cell>
          <cell r="BP7">
            <v>101.5100734528298</v>
          </cell>
          <cell r="BQ7">
            <v>101.5100734528298</v>
          </cell>
          <cell r="BR7">
            <v>101.5100734528298</v>
          </cell>
          <cell r="BS7">
            <v>101.5100734528298</v>
          </cell>
          <cell r="BT7">
            <v>101.5100734528298</v>
          </cell>
          <cell r="BU7">
            <v>101.5100734528298</v>
          </cell>
          <cell r="BV7">
            <v>101.5100734528298</v>
          </cell>
          <cell r="BW7">
            <v>101.5100734528298</v>
          </cell>
          <cell r="BX7">
            <v>101.5100734528298</v>
          </cell>
          <cell r="BY7">
            <v>103.44087678075159</v>
          </cell>
          <cell r="BZ7">
            <v>103.44087678075159</v>
          </cell>
          <cell r="CA7">
            <v>103.44087678075159</v>
          </cell>
          <cell r="CB7">
            <v>103.44087678075159</v>
          </cell>
          <cell r="CC7">
            <v>103.44087678075159</v>
          </cell>
          <cell r="CD7">
            <v>103.44087678075159</v>
          </cell>
          <cell r="CE7">
            <v>103.44087678075159</v>
          </cell>
          <cell r="CF7">
            <v>103.44087678075159</v>
          </cell>
          <cell r="CG7">
            <v>103.44087678075159</v>
          </cell>
          <cell r="CH7">
            <v>103.44087678075159</v>
          </cell>
          <cell r="CI7">
            <v>103.44087678075159</v>
          </cell>
          <cell r="CJ7">
            <v>103.44087678075159</v>
          </cell>
          <cell r="CK7">
            <v>105.51071826227319</v>
          </cell>
          <cell r="CL7">
            <v>105.51071826227319</v>
          </cell>
          <cell r="CM7">
            <v>105.51071826227319</v>
          </cell>
          <cell r="CN7">
            <v>105.51071826227319</v>
          </cell>
          <cell r="CO7">
            <v>105.51071826227319</v>
          </cell>
          <cell r="CP7">
            <v>105.51071826227319</v>
          </cell>
          <cell r="CQ7">
            <v>105.51071826227319</v>
          </cell>
          <cell r="CR7">
            <v>105.51071826227319</v>
          </cell>
          <cell r="CS7">
            <v>105.51071826227319</v>
          </cell>
          <cell r="CT7">
            <v>105.51071826227319</v>
          </cell>
          <cell r="CU7">
            <v>105.51071826227319</v>
          </cell>
          <cell r="CV7">
            <v>105.51071826227319</v>
          </cell>
          <cell r="CW7">
            <v>108.97418406093121</v>
          </cell>
          <cell r="CX7">
            <v>108.97418406093121</v>
          </cell>
          <cell r="CY7">
            <v>108.97418406093121</v>
          </cell>
          <cell r="CZ7">
            <v>108.97418406093121</v>
          </cell>
          <cell r="DA7">
            <v>108.97418406093121</v>
          </cell>
          <cell r="DB7">
            <v>108.97418406093121</v>
          </cell>
          <cell r="DC7">
            <v>108.97418406093121</v>
          </cell>
          <cell r="DD7">
            <v>108.97418406093121</v>
          </cell>
          <cell r="DE7">
            <v>108.97418406093121</v>
          </cell>
          <cell r="DF7">
            <v>108.97418406093121</v>
          </cell>
          <cell r="DG7">
            <v>108.97418406093121</v>
          </cell>
          <cell r="DH7">
            <v>108.97418406093121</v>
          </cell>
          <cell r="DI7">
            <v>112.07877482269181</v>
          </cell>
          <cell r="DJ7">
            <v>112.07877482269181</v>
          </cell>
          <cell r="DK7">
            <v>112.07877482269181</v>
          </cell>
          <cell r="DL7">
            <v>112.07877482269181</v>
          </cell>
          <cell r="DM7">
            <v>112.07877482269181</v>
          </cell>
          <cell r="DN7">
            <v>112.07877482269181</v>
          </cell>
          <cell r="DO7">
            <v>112.07877482269181</v>
          </cell>
          <cell r="DP7">
            <v>112.07877482269181</v>
          </cell>
          <cell r="DQ7">
            <v>112.07877482269181</v>
          </cell>
          <cell r="DR7">
            <v>112.07877482269181</v>
          </cell>
          <cell r="DS7">
            <v>112.07877482269181</v>
          </cell>
          <cell r="DT7">
            <v>112.07877482269181</v>
          </cell>
          <cell r="DU7">
            <v>113.72524489516638</v>
          </cell>
          <cell r="DV7">
            <v>113.72524489516638</v>
          </cell>
          <cell r="DW7">
            <v>113.72524489516638</v>
          </cell>
          <cell r="DX7">
            <v>113.72524489516638</v>
          </cell>
          <cell r="DY7">
            <v>113.72524489516638</v>
          </cell>
          <cell r="DZ7">
            <v>113.72524489516638</v>
          </cell>
          <cell r="EA7">
            <v>113.72524489516638</v>
          </cell>
          <cell r="EB7">
            <v>113.72524489516638</v>
          </cell>
          <cell r="EC7">
            <v>113.72524489516638</v>
          </cell>
          <cell r="ED7">
            <v>113.72524489516638</v>
          </cell>
          <cell r="EE7">
            <v>113.72524489516638</v>
          </cell>
          <cell r="EF7">
            <v>113.72524489516638</v>
          </cell>
          <cell r="EG7">
            <v>114.4027793118142</v>
          </cell>
          <cell r="EH7">
            <v>114.4027793118142</v>
          </cell>
          <cell r="EI7">
            <v>114.4027793118142</v>
          </cell>
          <cell r="EJ7">
            <v>114.4027793118142</v>
          </cell>
          <cell r="EK7">
            <v>114.4027793118142</v>
          </cell>
          <cell r="EL7">
            <v>114.4027793118142</v>
          </cell>
          <cell r="EM7">
            <v>114.4027793118142</v>
          </cell>
          <cell r="EN7">
            <v>114.4027793118142</v>
          </cell>
          <cell r="EO7">
            <v>114.4027793118142</v>
          </cell>
          <cell r="EP7">
            <v>114.4027793118142</v>
          </cell>
          <cell r="EQ7">
            <v>114.4027793118142</v>
          </cell>
          <cell r="ER7">
            <v>114.4027793118142</v>
          </cell>
          <cell r="ES7">
            <v>115.73441384633385</v>
          </cell>
          <cell r="ET7">
            <v>115.73441384633385</v>
          </cell>
          <cell r="EU7">
            <v>115.73441384633385</v>
          </cell>
          <cell r="EV7">
            <v>115.73441384633385</v>
          </cell>
          <cell r="EW7">
            <v>115.73441384633385</v>
          </cell>
          <cell r="EX7">
            <v>115.73441384633385</v>
          </cell>
          <cell r="EY7">
            <v>115.73441384633385</v>
          </cell>
          <cell r="EZ7">
            <v>115.73441384633385</v>
          </cell>
          <cell r="FA7">
            <v>115.73441384633385</v>
          </cell>
          <cell r="FB7">
            <v>115.73441384633385</v>
          </cell>
          <cell r="FC7">
            <v>115.73441384633385</v>
          </cell>
          <cell r="FD7">
            <v>115.73441384633385</v>
          </cell>
          <cell r="FE7">
            <v>119.19190029949381</v>
          </cell>
          <cell r="FF7">
            <v>119.19190029949381</v>
          </cell>
          <cell r="FG7">
            <v>119.19190029949381</v>
          </cell>
          <cell r="FH7">
            <v>119.19190029949381</v>
          </cell>
          <cell r="FI7">
            <v>119.19190029949381</v>
          </cell>
          <cell r="FJ7">
            <v>119.19190029949381</v>
          </cell>
          <cell r="FK7">
            <v>119.19190029949381</v>
          </cell>
          <cell r="FL7">
            <v>119.19190029949381</v>
          </cell>
          <cell r="FM7">
            <v>119.19190029949381</v>
          </cell>
          <cell r="FN7">
            <v>119.19190029949381</v>
          </cell>
          <cell r="FO7">
            <v>119.19190029949381</v>
          </cell>
          <cell r="FP7">
            <v>119.19190029949381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</row>
        <row r="8">
          <cell r="B8" t="str">
            <v>CarbónS-1sem (US$/ton)</v>
          </cell>
          <cell r="E8">
            <v>102.05</v>
          </cell>
          <cell r="F8">
            <v>102.05</v>
          </cell>
          <cell r="G8">
            <v>101.35</v>
          </cell>
          <cell r="H8">
            <v>100.65</v>
          </cell>
          <cell r="I8">
            <v>99.95</v>
          </cell>
          <cell r="J8">
            <v>99.65</v>
          </cell>
          <cell r="K8">
            <v>99.35</v>
          </cell>
          <cell r="L8">
            <v>99.1</v>
          </cell>
          <cell r="M8">
            <v>99</v>
          </cell>
          <cell r="N8">
            <v>98.9</v>
          </cell>
          <cell r="O8">
            <v>98.85</v>
          </cell>
          <cell r="P8">
            <v>98.2</v>
          </cell>
          <cell r="Q8">
            <v>82.09</v>
          </cell>
          <cell r="R8">
            <v>79.989999999999995</v>
          </cell>
          <cell r="S8">
            <v>65</v>
          </cell>
          <cell r="T8">
            <v>42.986100000000008</v>
          </cell>
          <cell r="U8">
            <v>43.303592898409192</v>
          </cell>
          <cell r="V8">
            <v>43.284674878957702</v>
          </cell>
          <cell r="W8">
            <v>43.671315370879995</v>
          </cell>
          <cell r="X8">
            <v>43.827446114763568</v>
          </cell>
          <cell r="Y8">
            <v>43.963243436477867</v>
          </cell>
          <cell r="Z8">
            <v>45.813699330237618</v>
          </cell>
          <cell r="AA8">
            <v>47.548339642598833</v>
          </cell>
          <cell r="AB8">
            <v>48.379459050408336</v>
          </cell>
          <cell r="AC8">
            <v>85.387416764173878</v>
          </cell>
          <cell r="AD8">
            <v>85.21171973827623</v>
          </cell>
          <cell r="AE8">
            <v>85.036384234556891</v>
          </cell>
          <cell r="AF8">
            <v>84.86140950913142</v>
          </cell>
          <cell r="AG8">
            <v>84.686794819646011</v>
          </cell>
          <cell r="AH8">
            <v>84.512539425274383</v>
          </cell>
          <cell r="AI8">
            <v>84.33864258671457</v>
          </cell>
          <cell r="AJ8">
            <v>84.165103566185877</v>
          </cell>
          <cell r="AK8">
            <v>83.991921627425654</v>
          </cell>
          <cell r="AL8">
            <v>83.819096035686258</v>
          </cell>
          <cell r="AM8">
            <v>83.646626057731865</v>
          </cell>
          <cell r="AN8">
            <v>83.474510961835406</v>
          </cell>
          <cell r="AO8">
            <v>83.75966047215779</v>
          </cell>
          <cell r="AP8">
            <v>84.045784055191717</v>
          </cell>
          <cell r="AQ8">
            <v>84.332885038376347</v>
          </cell>
          <cell r="AR8">
            <v>84.620966760517391</v>
          </cell>
          <cell r="AS8">
            <v>84.910032571825951</v>
          </cell>
          <cell r="AT8">
            <v>85.200085833957473</v>
          </cell>
          <cell r="AU8">
            <v>85.491129920050852</v>
          </cell>
          <cell r="AV8">
            <v>85.783168214767613</v>
          </cell>
          <cell r="AW8">
            <v>86.076204114331347</v>
          </cell>
          <cell r="AX8">
            <v>86.370241026567143</v>
          </cell>
          <cell r="AY8">
            <v>86.66528237094127</v>
          </cell>
          <cell r="AZ8">
            <v>86.961331578600891</v>
          </cell>
          <cell r="BA8">
            <v>86.748913256870566</v>
          </cell>
          <cell r="BB8">
            <v>86.537013804189129</v>
          </cell>
          <cell r="BC8">
            <v>86.325631953127839</v>
          </cell>
          <cell r="BD8">
            <v>86.114766439353843</v>
          </cell>
          <cell r="BE8">
            <v>85.90441600162265</v>
          </cell>
          <cell r="BF8">
            <v>85.694579381770581</v>
          </cell>
          <cell r="BG8">
            <v>85.485255324707254</v>
          </cell>
          <cell r="BH8">
            <v>85.276442578408066</v>
          </cell>
          <cell r="BI8">
            <v>85.068139893906675</v>
          </cell>
          <cell r="BJ8">
            <v>84.860346025287598</v>
          </cell>
          <cell r="BK8">
            <v>84.653059729678688</v>
          </cell>
          <cell r="BL8">
            <v>84.446279767243752</v>
          </cell>
          <cell r="BM8">
            <v>86.527443000000005</v>
          </cell>
          <cell r="BN8">
            <v>86.527443000000005</v>
          </cell>
          <cell r="BO8">
            <v>86.527443000000005</v>
          </cell>
          <cell r="BP8">
            <v>86.527443000000005</v>
          </cell>
          <cell r="BQ8">
            <v>86.527443000000005</v>
          </cell>
          <cell r="BR8">
            <v>86.527443000000005</v>
          </cell>
          <cell r="BS8">
            <v>86.527443000000005</v>
          </cell>
          <cell r="BT8">
            <v>86.527443000000005</v>
          </cell>
          <cell r="BU8">
            <v>86.527443000000005</v>
          </cell>
          <cell r="BV8">
            <v>86.527443000000005</v>
          </cell>
          <cell r="BW8">
            <v>86.527443000000005</v>
          </cell>
          <cell r="BX8">
            <v>86.527443000000005</v>
          </cell>
          <cell r="BY8">
            <v>86.519942999999998</v>
          </cell>
          <cell r="BZ8">
            <v>86.519942999999998</v>
          </cell>
          <cell r="CA8">
            <v>86.519942999999998</v>
          </cell>
          <cell r="CB8">
            <v>86.519942999999998</v>
          </cell>
          <cell r="CC8">
            <v>86.519942999999998</v>
          </cell>
          <cell r="CD8">
            <v>86.519942999999998</v>
          </cell>
          <cell r="CE8">
            <v>86.519942999999998</v>
          </cell>
          <cell r="CF8">
            <v>86.519942999999998</v>
          </cell>
          <cell r="CG8">
            <v>86.519942999999998</v>
          </cell>
          <cell r="CH8">
            <v>86.519942999999998</v>
          </cell>
          <cell r="CI8">
            <v>86.519942999999998</v>
          </cell>
          <cell r="CJ8">
            <v>86.519942999999998</v>
          </cell>
          <cell r="CK8">
            <v>84.536666999999994</v>
          </cell>
          <cell r="CL8">
            <v>84.536666999999994</v>
          </cell>
          <cell r="CM8">
            <v>84.536666999999994</v>
          </cell>
          <cell r="CN8">
            <v>84.536666999999994</v>
          </cell>
          <cell r="CO8">
            <v>84.536666999999994</v>
          </cell>
          <cell r="CP8">
            <v>84.536666999999994</v>
          </cell>
          <cell r="CQ8">
            <v>84.536666999999994</v>
          </cell>
          <cell r="CR8">
            <v>84.536666999999994</v>
          </cell>
          <cell r="CS8">
            <v>84.536666999999994</v>
          </cell>
          <cell r="CT8">
            <v>84.536666999999994</v>
          </cell>
          <cell r="CU8">
            <v>84.536666999999994</v>
          </cell>
          <cell r="CV8">
            <v>84.536666999999994</v>
          </cell>
          <cell r="CW8">
            <v>83.626891999999998</v>
          </cell>
          <cell r="CX8">
            <v>83.626891999999998</v>
          </cell>
          <cell r="CY8">
            <v>83.626891999999998</v>
          </cell>
          <cell r="CZ8">
            <v>83.626891999999998</v>
          </cell>
          <cell r="DA8">
            <v>83.626891999999998</v>
          </cell>
          <cell r="DB8">
            <v>83.626891999999998</v>
          </cell>
          <cell r="DC8">
            <v>83.626891999999998</v>
          </cell>
          <cell r="DD8">
            <v>83.626891999999998</v>
          </cell>
          <cell r="DE8">
            <v>83.626891999999998</v>
          </cell>
          <cell r="DF8">
            <v>83.626891999999998</v>
          </cell>
          <cell r="DG8">
            <v>83.626891999999998</v>
          </cell>
          <cell r="DH8">
            <v>83.626891999999998</v>
          </cell>
          <cell r="DI8">
            <v>83.173957999999999</v>
          </cell>
          <cell r="DJ8">
            <v>83.173957999999999</v>
          </cell>
          <cell r="DK8">
            <v>83.173957999999999</v>
          </cell>
          <cell r="DL8">
            <v>83.173957999999999</v>
          </cell>
          <cell r="DM8">
            <v>83.173957999999999</v>
          </cell>
          <cell r="DN8">
            <v>83.173957999999999</v>
          </cell>
          <cell r="DO8">
            <v>83.173957999999999</v>
          </cell>
          <cell r="DP8">
            <v>83.173957999999999</v>
          </cell>
          <cell r="DQ8">
            <v>83.173957999999999</v>
          </cell>
          <cell r="DR8">
            <v>83.173957999999999</v>
          </cell>
          <cell r="DS8">
            <v>83.173957999999999</v>
          </cell>
          <cell r="DT8">
            <v>83.173957999999999</v>
          </cell>
          <cell r="DU8">
            <v>82.648726999999994</v>
          </cell>
          <cell r="DV8">
            <v>82.648726999999994</v>
          </cell>
          <cell r="DW8">
            <v>82.648726999999994</v>
          </cell>
          <cell r="DX8">
            <v>82.648726999999994</v>
          </cell>
          <cell r="DY8">
            <v>82.648726999999994</v>
          </cell>
          <cell r="DZ8">
            <v>82.648726999999994</v>
          </cell>
          <cell r="EA8">
            <v>82.648726999999994</v>
          </cell>
          <cell r="EB8">
            <v>82.648726999999994</v>
          </cell>
          <cell r="EC8">
            <v>82.648726999999994</v>
          </cell>
          <cell r="ED8">
            <v>82.648726999999994</v>
          </cell>
          <cell r="EE8">
            <v>82.648726999999994</v>
          </cell>
          <cell r="EF8">
            <v>82.648726999999994</v>
          </cell>
          <cell r="EG8">
            <v>82.128601000000003</v>
          </cell>
          <cell r="EH8">
            <v>82.128601000000003</v>
          </cell>
          <cell r="EI8">
            <v>82.128601000000003</v>
          </cell>
          <cell r="EJ8">
            <v>82.128601000000003</v>
          </cell>
          <cell r="EK8">
            <v>82.128601000000003</v>
          </cell>
          <cell r="EL8">
            <v>82.128601000000003</v>
          </cell>
          <cell r="EM8">
            <v>82.128601000000003</v>
          </cell>
          <cell r="EN8">
            <v>82.128601000000003</v>
          </cell>
          <cell r="EO8">
            <v>82.128601000000003</v>
          </cell>
          <cell r="EP8">
            <v>82.128601000000003</v>
          </cell>
          <cell r="EQ8">
            <v>82.128601000000003</v>
          </cell>
          <cell r="ER8">
            <v>82.128601000000003</v>
          </cell>
          <cell r="ES8">
            <v>81.967476000000005</v>
          </cell>
          <cell r="ET8">
            <v>81.967476000000005</v>
          </cell>
          <cell r="EU8">
            <v>81.967476000000005</v>
          </cell>
          <cell r="EV8">
            <v>81.967476000000005</v>
          </cell>
          <cell r="EW8">
            <v>81.967476000000005</v>
          </cell>
          <cell r="EX8">
            <v>81.967476000000005</v>
          </cell>
          <cell r="EY8">
            <v>81.967476000000005</v>
          </cell>
          <cell r="EZ8">
            <v>81.967476000000005</v>
          </cell>
          <cell r="FA8">
            <v>81.967476000000005</v>
          </cell>
          <cell r="FB8">
            <v>81.967476000000005</v>
          </cell>
          <cell r="FC8">
            <v>81.967476000000005</v>
          </cell>
          <cell r="FD8">
            <v>81.967476000000005</v>
          </cell>
          <cell r="FE8">
            <v>81.580734000000007</v>
          </cell>
          <cell r="FF8">
            <v>81.580734000000007</v>
          </cell>
          <cell r="FG8">
            <v>81.580734000000007</v>
          </cell>
          <cell r="FH8">
            <v>81.580734000000007</v>
          </cell>
          <cell r="FI8">
            <v>81.580734000000007</v>
          </cell>
          <cell r="FJ8">
            <v>81.580734000000007</v>
          </cell>
          <cell r="FK8">
            <v>81.580734000000007</v>
          </cell>
          <cell r="FL8">
            <v>81.580734000000007</v>
          </cell>
          <cell r="FM8">
            <v>81.580734000000007</v>
          </cell>
          <cell r="FN8">
            <v>81.580734000000007</v>
          </cell>
          <cell r="FO8">
            <v>81.580734000000007</v>
          </cell>
          <cell r="FP8">
            <v>81.580734000000007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</row>
        <row r="9">
          <cell r="B9" t="str">
            <v>Carbónmes (US$/ton)</v>
          </cell>
          <cell r="C9">
            <v>101.5</v>
          </cell>
          <cell r="D9">
            <v>102.05</v>
          </cell>
          <cell r="E9">
            <v>102.05</v>
          </cell>
          <cell r="F9">
            <v>102.05</v>
          </cell>
          <cell r="G9">
            <v>101.35</v>
          </cell>
          <cell r="H9">
            <v>100.65</v>
          </cell>
          <cell r="I9">
            <v>99.95</v>
          </cell>
          <cell r="J9">
            <v>99.65</v>
          </cell>
          <cell r="K9">
            <v>99.35</v>
          </cell>
          <cell r="L9">
            <v>99.1</v>
          </cell>
          <cell r="M9">
            <v>99</v>
          </cell>
          <cell r="N9">
            <v>98.9</v>
          </cell>
          <cell r="O9">
            <v>98.85</v>
          </cell>
          <cell r="P9">
            <v>98.2</v>
          </cell>
          <cell r="Q9">
            <v>82.09</v>
          </cell>
          <cell r="R9">
            <v>79.989999999999995</v>
          </cell>
          <cell r="S9">
            <v>65</v>
          </cell>
          <cell r="T9">
            <v>42.986100000000008</v>
          </cell>
          <cell r="U9">
            <v>43.303592898409192</v>
          </cell>
          <cell r="V9">
            <v>43.284674878957702</v>
          </cell>
          <cell r="W9">
            <v>43.671315370879995</v>
          </cell>
          <cell r="X9">
            <v>43.827446114763568</v>
          </cell>
          <cell r="Y9">
            <v>43.963243436477867</v>
          </cell>
          <cell r="Z9">
            <v>45.813699330237618</v>
          </cell>
          <cell r="AA9">
            <v>47.548339642598833</v>
          </cell>
          <cell r="AB9">
            <v>48.379459050408336</v>
          </cell>
          <cell r="AC9">
            <v>85.387416764173878</v>
          </cell>
          <cell r="AD9">
            <v>85.21171973827623</v>
          </cell>
          <cell r="AE9">
            <v>85.036384234556891</v>
          </cell>
          <cell r="AF9">
            <v>84.86140950913142</v>
          </cell>
          <cell r="AG9">
            <v>84.686794819646011</v>
          </cell>
          <cell r="AH9">
            <v>84.512539425274383</v>
          </cell>
          <cell r="AI9">
            <v>84.33864258671457</v>
          </cell>
          <cell r="AJ9">
            <v>84.165103566185877</v>
          </cell>
          <cell r="AK9">
            <v>83.991921627425654</v>
          </cell>
          <cell r="AL9">
            <v>83.819096035686258</v>
          </cell>
          <cell r="AM9">
            <v>83.646626057731865</v>
          </cell>
          <cell r="AN9">
            <v>83.474510961835406</v>
          </cell>
          <cell r="AO9">
            <v>83.75966047215779</v>
          </cell>
          <cell r="AP9">
            <v>84.045784055191717</v>
          </cell>
          <cell r="AQ9">
            <v>84.332885038376347</v>
          </cell>
          <cell r="AR9">
            <v>84.620966760517391</v>
          </cell>
          <cell r="AS9">
            <v>84.910032571825951</v>
          </cell>
          <cell r="AT9">
            <v>85.200085833957473</v>
          </cell>
          <cell r="AU9">
            <v>85.491129920050852</v>
          </cell>
          <cell r="AV9">
            <v>85.783168214767613</v>
          </cell>
          <cell r="AW9">
            <v>86.076204114331347</v>
          </cell>
          <cell r="AX9">
            <v>86.370241026567143</v>
          </cell>
          <cell r="AY9">
            <v>86.66528237094127</v>
          </cell>
          <cell r="AZ9">
            <v>86.961331578600891</v>
          </cell>
          <cell r="BA9">
            <v>86.748913256870566</v>
          </cell>
          <cell r="BB9">
            <v>86.537013804189129</v>
          </cell>
          <cell r="BC9">
            <v>86.325631953127839</v>
          </cell>
          <cell r="BD9">
            <v>86.114766439353843</v>
          </cell>
          <cell r="BE9">
            <v>85.90441600162265</v>
          </cell>
          <cell r="BF9">
            <v>85.694579381770581</v>
          </cell>
          <cell r="BG9">
            <v>85.485255324707254</v>
          </cell>
          <cell r="BH9">
            <v>85.276442578408066</v>
          </cell>
          <cell r="BI9">
            <v>85.068139893906675</v>
          </cell>
          <cell r="BJ9">
            <v>84.860346025287598</v>
          </cell>
          <cell r="BK9">
            <v>84.653059729678688</v>
          </cell>
          <cell r="BL9">
            <v>84.446279767243752</v>
          </cell>
          <cell r="BM9">
            <v>86.527443000000005</v>
          </cell>
          <cell r="BN9">
            <v>86.527443000000005</v>
          </cell>
          <cell r="BO9">
            <v>86.527443000000005</v>
          </cell>
          <cell r="BP9">
            <v>86.527443000000005</v>
          </cell>
          <cell r="BQ9">
            <v>86.527443000000005</v>
          </cell>
          <cell r="BR9">
            <v>86.527443000000005</v>
          </cell>
          <cell r="BS9">
            <v>86.527443000000005</v>
          </cell>
          <cell r="BT9">
            <v>86.527443000000005</v>
          </cell>
          <cell r="BU9">
            <v>86.527443000000005</v>
          </cell>
          <cell r="BV9">
            <v>86.527443000000005</v>
          </cell>
          <cell r="BW9">
            <v>86.527443000000005</v>
          </cell>
          <cell r="BX9">
            <v>86.527443000000005</v>
          </cell>
          <cell r="BY9">
            <v>86.519942999999998</v>
          </cell>
          <cell r="BZ9">
            <v>86.519942999999998</v>
          </cell>
          <cell r="CA9">
            <v>86.519942999999998</v>
          </cell>
          <cell r="CB9">
            <v>86.519942999999998</v>
          </cell>
          <cell r="CC9">
            <v>86.519942999999998</v>
          </cell>
          <cell r="CD9">
            <v>86.519942999999998</v>
          </cell>
          <cell r="CE9">
            <v>86.519942999999998</v>
          </cell>
          <cell r="CF9">
            <v>86.519942999999998</v>
          </cell>
          <cell r="CG9">
            <v>86.519942999999998</v>
          </cell>
          <cell r="CH9">
            <v>86.519942999999998</v>
          </cell>
          <cell r="CI9">
            <v>86.519942999999998</v>
          </cell>
          <cell r="CJ9">
            <v>86.519942999999998</v>
          </cell>
          <cell r="CK9">
            <v>84.536666999999994</v>
          </cell>
          <cell r="CL9">
            <v>84.536666999999994</v>
          </cell>
          <cell r="CM9">
            <v>84.536666999999994</v>
          </cell>
          <cell r="CN9">
            <v>84.536666999999994</v>
          </cell>
          <cell r="CO9">
            <v>84.536666999999994</v>
          </cell>
          <cell r="CP9">
            <v>84.536666999999994</v>
          </cell>
          <cell r="CQ9">
            <v>84.536666999999994</v>
          </cell>
          <cell r="CR9">
            <v>84.536666999999994</v>
          </cell>
          <cell r="CS9">
            <v>84.536666999999994</v>
          </cell>
          <cell r="CT9">
            <v>84.536666999999994</v>
          </cell>
          <cell r="CU9">
            <v>84.536666999999994</v>
          </cell>
          <cell r="CV9">
            <v>84.536666999999994</v>
          </cell>
          <cell r="CW9">
            <v>83.626891999999998</v>
          </cell>
          <cell r="CX9">
            <v>83.626891999999998</v>
          </cell>
          <cell r="CY9">
            <v>83.626891999999998</v>
          </cell>
          <cell r="CZ9">
            <v>83.626891999999998</v>
          </cell>
          <cell r="DA9">
            <v>83.626891999999998</v>
          </cell>
          <cell r="DB9">
            <v>83.626891999999998</v>
          </cell>
          <cell r="DC9">
            <v>83.626891999999998</v>
          </cell>
          <cell r="DD9">
            <v>83.626891999999998</v>
          </cell>
          <cell r="DE9">
            <v>83.626891999999998</v>
          </cell>
          <cell r="DF9">
            <v>83.626891999999998</v>
          </cell>
          <cell r="DG9">
            <v>83.626891999999998</v>
          </cell>
          <cell r="DH9">
            <v>83.626891999999998</v>
          </cell>
          <cell r="DI9">
            <v>83.173957999999999</v>
          </cell>
          <cell r="DJ9">
            <v>83.173957999999999</v>
          </cell>
          <cell r="DK9">
            <v>83.173957999999999</v>
          </cell>
          <cell r="DL9">
            <v>83.173957999999999</v>
          </cell>
          <cell r="DM9">
            <v>83.173957999999999</v>
          </cell>
          <cell r="DN9">
            <v>83.173957999999999</v>
          </cell>
          <cell r="DO9">
            <v>83.173957999999999</v>
          </cell>
          <cell r="DP9">
            <v>83.173957999999999</v>
          </cell>
          <cell r="DQ9">
            <v>83.173957999999999</v>
          </cell>
          <cell r="DR9">
            <v>83.173957999999999</v>
          </cell>
          <cell r="DS9">
            <v>83.173957999999999</v>
          </cell>
          <cell r="DT9">
            <v>83.173957999999999</v>
          </cell>
          <cell r="DU9">
            <v>82.648726999999994</v>
          </cell>
          <cell r="DV9">
            <v>82.648726999999994</v>
          </cell>
          <cell r="DW9">
            <v>82.648726999999994</v>
          </cell>
          <cell r="DX9">
            <v>82.648726999999994</v>
          </cell>
          <cell r="DY9">
            <v>82.648726999999994</v>
          </cell>
          <cell r="DZ9">
            <v>82.648726999999994</v>
          </cell>
          <cell r="EA9">
            <v>82.648726999999994</v>
          </cell>
          <cell r="EB9">
            <v>82.648726999999994</v>
          </cell>
          <cell r="EC9">
            <v>82.648726999999994</v>
          </cell>
          <cell r="ED9">
            <v>82.648726999999994</v>
          </cell>
          <cell r="EE9">
            <v>82.648726999999994</v>
          </cell>
          <cell r="EF9">
            <v>82.648726999999994</v>
          </cell>
          <cell r="EG9">
            <v>82.128601000000003</v>
          </cell>
          <cell r="EH9">
            <v>82.128601000000003</v>
          </cell>
          <cell r="EI9">
            <v>82.128601000000003</v>
          </cell>
          <cell r="EJ9">
            <v>82.128601000000003</v>
          </cell>
          <cell r="EK9">
            <v>82.128601000000003</v>
          </cell>
          <cell r="EL9">
            <v>82.128601000000003</v>
          </cell>
          <cell r="EM9">
            <v>82.128601000000003</v>
          </cell>
          <cell r="EN9">
            <v>82.128601000000003</v>
          </cell>
          <cell r="EO9">
            <v>82.128601000000003</v>
          </cell>
          <cell r="EP9">
            <v>82.128601000000003</v>
          </cell>
          <cell r="EQ9">
            <v>82.128601000000003</v>
          </cell>
          <cell r="ER9">
            <v>82.128601000000003</v>
          </cell>
          <cell r="ES9">
            <v>81.967476000000005</v>
          </cell>
          <cell r="ET9">
            <v>81.967476000000005</v>
          </cell>
          <cell r="EU9">
            <v>81.967476000000005</v>
          </cell>
          <cell r="EV9">
            <v>81.967476000000005</v>
          </cell>
          <cell r="EW9">
            <v>81.967476000000005</v>
          </cell>
          <cell r="EX9">
            <v>81.967476000000005</v>
          </cell>
          <cell r="EY9">
            <v>81.967476000000005</v>
          </cell>
          <cell r="EZ9">
            <v>81.967476000000005</v>
          </cell>
          <cell r="FA9">
            <v>81.967476000000005</v>
          </cell>
          <cell r="FB9">
            <v>81.967476000000005</v>
          </cell>
          <cell r="FC9">
            <v>81.967476000000005</v>
          </cell>
          <cell r="FD9">
            <v>81.967476000000005</v>
          </cell>
          <cell r="FE9">
            <v>81.580734000000007</v>
          </cell>
          <cell r="FF9">
            <v>81.580734000000007</v>
          </cell>
          <cell r="FG9">
            <v>81.580734000000007</v>
          </cell>
          <cell r="FH9">
            <v>81.580734000000007</v>
          </cell>
          <cell r="FI9">
            <v>81.580734000000007</v>
          </cell>
          <cell r="FJ9">
            <v>81.580734000000007</v>
          </cell>
          <cell r="FK9">
            <v>81.580734000000007</v>
          </cell>
          <cell r="FL9">
            <v>81.580734000000007</v>
          </cell>
          <cell r="FM9">
            <v>81.580734000000007</v>
          </cell>
          <cell r="FN9">
            <v>81.580734000000007</v>
          </cell>
          <cell r="FO9">
            <v>81.580734000000007</v>
          </cell>
          <cell r="FP9">
            <v>81.580734000000007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</row>
        <row r="10">
          <cell r="B10" t="str">
            <v>Gas Natural (US$/MBTU)</v>
          </cell>
          <cell r="C10">
            <v>2.9264564000000002</v>
          </cell>
          <cell r="D10">
            <v>3.0266242000000001</v>
          </cell>
          <cell r="E10">
            <v>3.0989461999999994</v>
          </cell>
          <cell r="F10">
            <v>3.0548934000000001</v>
          </cell>
          <cell r="G10">
            <v>2.9260999999999999</v>
          </cell>
          <cell r="H10">
            <v>2.6867479999999997</v>
          </cell>
          <cell r="I10">
            <v>2.6681827999999999</v>
          </cell>
          <cell r="J10">
            <v>2.6959865999999999</v>
          </cell>
          <cell r="K10">
            <v>2.7227779999999995</v>
          </cell>
          <cell r="L10">
            <v>2.7346626000000001</v>
          </cell>
          <cell r="M10">
            <v>2.7276885999999996</v>
          </cell>
          <cell r="N10">
            <v>2.7474086000000004</v>
          </cell>
          <cell r="O10">
            <v>2.7948418000000004</v>
          </cell>
          <cell r="P10">
            <v>2.9242375999999997</v>
          </cell>
          <cell r="Q10">
            <v>2.02</v>
          </cell>
          <cell r="R10">
            <v>1.91</v>
          </cell>
          <cell r="S10">
            <v>1.79</v>
          </cell>
          <cell r="T10">
            <v>1.74</v>
          </cell>
          <cell r="U10">
            <v>1.75</v>
          </cell>
          <cell r="V10">
            <v>1.9436100447273481</v>
          </cell>
          <cell r="W10">
            <v>2.0558115603280536</v>
          </cell>
          <cell r="X10">
            <v>2.1560257826857163</v>
          </cell>
          <cell r="Y10">
            <v>2.3860427247133478</v>
          </cell>
          <cell r="Z10">
            <v>2.4731244704928299</v>
          </cell>
          <cell r="AA10">
            <v>2.7100563017547428</v>
          </cell>
          <cell r="AB10">
            <v>2.8960000000000026</v>
          </cell>
          <cell r="AC10">
            <v>3.439002555926391</v>
          </cell>
          <cell r="AD10">
            <v>3.5266986359774481</v>
          </cell>
          <cell r="AE10">
            <v>3.6166310046997854</v>
          </cell>
          <cell r="AF10">
            <v>3.7088566884396017</v>
          </cell>
          <cell r="AG10">
            <v>3.8034341677400447</v>
          </cell>
          <cell r="AH10">
            <v>3.9004234144238721</v>
          </cell>
          <cell r="AI10">
            <v>3.9998859296217395</v>
          </cell>
          <cell r="AJ10">
            <v>4.1018847827702256</v>
          </cell>
          <cell r="AK10">
            <v>4.2064846516043248</v>
          </cell>
          <cell r="AL10">
            <v>4.3137518631697622</v>
          </cell>
          <cell r="AM10">
            <v>4.4237544358811478</v>
          </cell>
          <cell r="AN10">
            <v>4.5365621226526249</v>
          </cell>
          <cell r="AO10">
            <v>4.5316955271796608</v>
          </cell>
          <cell r="AP10">
            <v>4.5268341523453337</v>
          </cell>
          <cell r="AQ10">
            <v>4.5219779925492061</v>
          </cell>
          <cell r="AR10">
            <v>4.5171270421968464</v>
          </cell>
          <cell r="AS10">
            <v>4.5122812956998262</v>
          </cell>
          <cell r="AT10">
            <v>4.5074407474757114</v>
          </cell>
          <cell r="AU10">
            <v>4.5026053919480562</v>
          </cell>
          <cell r="AV10">
            <v>4.4977752235463981</v>
          </cell>
          <cell r="AW10">
            <v>4.4929502367062488</v>
          </cell>
          <cell r="AX10">
            <v>4.4881304258690893</v>
          </cell>
          <cell r="AY10">
            <v>4.4833157854823655</v>
          </cell>
          <cell r="AZ10">
            <v>4.4785063099994771</v>
          </cell>
          <cell r="BA10">
            <v>4.4649659011706877</v>
          </cell>
          <cell r="BB10">
            <v>4.451466430694679</v>
          </cell>
          <cell r="BC10">
            <v>4.4380077747975868</v>
          </cell>
          <cell r="BD10">
            <v>4.4245898100797669</v>
          </cell>
          <cell r="BE10">
            <v>4.4112124135146651</v>
          </cell>
          <cell r="BF10">
            <v>4.3978754624476863</v>
          </cell>
          <cell r="BG10">
            <v>4.3845788345950734</v>
          </cell>
          <cell r="BH10">
            <v>4.3713224080427837</v>
          </cell>
          <cell r="BI10">
            <v>4.3581060612453726</v>
          </cell>
          <cell r="BJ10">
            <v>4.3449296730248781</v>
          </cell>
          <cell r="BK10">
            <v>4.3317931225697102</v>
          </cell>
          <cell r="BL10">
            <v>4.3186962894335439</v>
          </cell>
          <cell r="BM10">
            <v>4.2556520000000004</v>
          </cell>
          <cell r="BN10">
            <v>4.2556520000000004</v>
          </cell>
          <cell r="BO10">
            <v>4.2556520000000004</v>
          </cell>
          <cell r="BP10">
            <v>4.2556520000000004</v>
          </cell>
          <cell r="BQ10">
            <v>4.2556520000000004</v>
          </cell>
          <cell r="BR10">
            <v>4.2556520000000004</v>
          </cell>
          <cell r="BS10">
            <v>4.2556520000000004</v>
          </cell>
          <cell r="BT10">
            <v>4.2556520000000004</v>
          </cell>
          <cell r="BU10">
            <v>4.2556520000000004</v>
          </cell>
          <cell r="BV10">
            <v>4.2556520000000004</v>
          </cell>
          <cell r="BW10">
            <v>4.2556520000000004</v>
          </cell>
          <cell r="BX10">
            <v>4.2556520000000004</v>
          </cell>
          <cell r="BY10">
            <v>4.280964</v>
          </cell>
          <cell r="BZ10">
            <v>4.280964</v>
          </cell>
          <cell r="CA10">
            <v>4.280964</v>
          </cell>
          <cell r="CB10">
            <v>4.280964</v>
          </cell>
          <cell r="CC10">
            <v>4.280964</v>
          </cell>
          <cell r="CD10">
            <v>4.280964</v>
          </cell>
          <cell r="CE10">
            <v>4.280964</v>
          </cell>
          <cell r="CF10">
            <v>4.280964</v>
          </cell>
          <cell r="CG10">
            <v>4.280964</v>
          </cell>
          <cell r="CH10">
            <v>4.280964</v>
          </cell>
          <cell r="CI10">
            <v>4.280964</v>
          </cell>
          <cell r="CJ10">
            <v>4.280964</v>
          </cell>
          <cell r="CK10">
            <v>4.4134840000000004</v>
          </cell>
          <cell r="CL10">
            <v>4.4134840000000004</v>
          </cell>
          <cell r="CM10">
            <v>4.4134840000000004</v>
          </cell>
          <cell r="CN10">
            <v>4.4134840000000004</v>
          </cell>
          <cell r="CO10">
            <v>4.4134840000000004</v>
          </cell>
          <cell r="CP10">
            <v>4.4134840000000004</v>
          </cell>
          <cell r="CQ10">
            <v>4.4134840000000004</v>
          </cell>
          <cell r="CR10">
            <v>4.4134840000000004</v>
          </cell>
          <cell r="CS10">
            <v>4.4134840000000004</v>
          </cell>
          <cell r="CT10">
            <v>4.4134840000000004</v>
          </cell>
          <cell r="CU10">
            <v>4.4134840000000004</v>
          </cell>
          <cell r="CV10">
            <v>4.4134840000000004</v>
          </cell>
          <cell r="CW10">
            <v>4.5056310000000002</v>
          </cell>
          <cell r="CX10">
            <v>4.5056310000000002</v>
          </cell>
          <cell r="CY10">
            <v>4.5056310000000002</v>
          </cell>
          <cell r="CZ10">
            <v>4.5056310000000002</v>
          </cell>
          <cell r="DA10">
            <v>4.5056310000000002</v>
          </cell>
          <cell r="DB10">
            <v>4.5056310000000002</v>
          </cell>
          <cell r="DC10">
            <v>4.5056310000000002</v>
          </cell>
          <cell r="DD10">
            <v>4.5056310000000002</v>
          </cell>
          <cell r="DE10">
            <v>4.5056310000000002</v>
          </cell>
          <cell r="DF10">
            <v>4.5056310000000002</v>
          </cell>
          <cell r="DG10">
            <v>4.5056310000000002</v>
          </cell>
          <cell r="DH10">
            <v>4.5056310000000002</v>
          </cell>
          <cell r="DI10">
            <v>4.6413760000000002</v>
          </cell>
          <cell r="DJ10">
            <v>4.6413760000000002</v>
          </cell>
          <cell r="DK10">
            <v>4.6413760000000002</v>
          </cell>
          <cell r="DL10">
            <v>4.6413760000000002</v>
          </cell>
          <cell r="DM10">
            <v>4.6413760000000002</v>
          </cell>
          <cell r="DN10">
            <v>4.6413760000000002</v>
          </cell>
          <cell r="DO10">
            <v>4.6413760000000002</v>
          </cell>
          <cell r="DP10">
            <v>4.6413760000000002</v>
          </cell>
          <cell r="DQ10">
            <v>4.6413760000000002</v>
          </cell>
          <cell r="DR10">
            <v>4.6413760000000002</v>
          </cell>
          <cell r="DS10">
            <v>4.6413760000000002</v>
          </cell>
          <cell r="DT10">
            <v>4.6413760000000002</v>
          </cell>
          <cell r="DU10">
            <v>4.7524090000000001</v>
          </cell>
          <cell r="DV10">
            <v>4.7524090000000001</v>
          </cell>
          <cell r="DW10">
            <v>4.7524090000000001</v>
          </cell>
          <cell r="DX10">
            <v>4.7524090000000001</v>
          </cell>
          <cell r="DY10">
            <v>4.7524090000000001</v>
          </cell>
          <cell r="DZ10">
            <v>4.7524090000000001</v>
          </cell>
          <cell r="EA10">
            <v>4.7524090000000001</v>
          </cell>
          <cell r="EB10">
            <v>4.7524090000000001</v>
          </cell>
          <cell r="EC10">
            <v>4.7524090000000001</v>
          </cell>
          <cell r="ED10">
            <v>4.7524090000000001</v>
          </cell>
          <cell r="EE10">
            <v>4.7524090000000001</v>
          </cell>
          <cell r="EF10">
            <v>4.7524090000000001</v>
          </cell>
          <cell r="EG10">
            <v>4.8633189999999997</v>
          </cell>
          <cell r="EH10">
            <v>4.8633189999999997</v>
          </cell>
          <cell r="EI10">
            <v>4.8633189999999997</v>
          </cell>
          <cell r="EJ10">
            <v>4.8633189999999997</v>
          </cell>
          <cell r="EK10">
            <v>4.8633189999999997</v>
          </cell>
          <cell r="EL10">
            <v>4.8633189999999997</v>
          </cell>
          <cell r="EM10">
            <v>4.8633189999999997</v>
          </cell>
          <cell r="EN10">
            <v>4.8633189999999997</v>
          </cell>
          <cell r="EO10">
            <v>4.8633189999999997</v>
          </cell>
          <cell r="EP10">
            <v>4.8633189999999997</v>
          </cell>
          <cell r="EQ10">
            <v>4.8633189999999997</v>
          </cell>
          <cell r="ER10">
            <v>4.8633189999999997</v>
          </cell>
          <cell r="ES10">
            <v>4.9620290000000002</v>
          </cell>
          <cell r="ET10">
            <v>4.9620290000000002</v>
          </cell>
          <cell r="EU10">
            <v>4.9620290000000002</v>
          </cell>
          <cell r="EV10">
            <v>4.9620290000000002</v>
          </cell>
          <cell r="EW10">
            <v>4.9620290000000002</v>
          </cell>
          <cell r="EX10">
            <v>4.9620290000000002</v>
          </cell>
          <cell r="EY10">
            <v>4.9620290000000002</v>
          </cell>
          <cell r="EZ10">
            <v>4.9620290000000002</v>
          </cell>
          <cell r="FA10">
            <v>4.9620290000000002</v>
          </cell>
          <cell r="FB10">
            <v>4.9620290000000002</v>
          </cell>
          <cell r="FC10">
            <v>4.9620290000000002</v>
          </cell>
          <cell r="FD10">
            <v>4.9620290000000002</v>
          </cell>
          <cell r="FE10">
            <v>5.0045419999999998</v>
          </cell>
          <cell r="FF10">
            <v>5.0045419999999998</v>
          </cell>
          <cell r="FG10">
            <v>5.0045419999999998</v>
          </cell>
          <cell r="FH10">
            <v>5.0045419999999998</v>
          </cell>
          <cell r="FI10">
            <v>5.0045419999999998</v>
          </cell>
          <cell r="FJ10">
            <v>5.0045419999999998</v>
          </cell>
          <cell r="FK10">
            <v>5.0045419999999998</v>
          </cell>
          <cell r="FL10">
            <v>5.0045419999999998</v>
          </cell>
          <cell r="FM10">
            <v>5.0045419999999998</v>
          </cell>
          <cell r="FN10">
            <v>5.0045419999999998</v>
          </cell>
          <cell r="FO10">
            <v>5.0045419999999998</v>
          </cell>
          <cell r="FP10">
            <v>5.0045419999999998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</row>
        <row r="11">
          <cell r="B11" t="str">
            <v>Gasoil Regular (RD$/gal)</v>
          </cell>
          <cell r="C11">
            <v>138.44763248428822</v>
          </cell>
          <cell r="D11">
            <v>138.16478287563794</v>
          </cell>
          <cell r="E11">
            <v>132.01352022419476</v>
          </cell>
          <cell r="F11">
            <v>127.27760130731303</v>
          </cell>
          <cell r="G11">
            <v>127.45944826202127</v>
          </cell>
          <cell r="H11">
            <v>129.29726263210611</v>
          </cell>
          <cell r="I11">
            <v>129.84949133084504</v>
          </cell>
          <cell r="J11">
            <v>129.32641285797283</v>
          </cell>
          <cell r="K11">
            <v>129.49117730114179</v>
          </cell>
          <cell r="L11">
            <v>135.28992234506592</v>
          </cell>
          <cell r="M11">
            <v>137.77204148179857</v>
          </cell>
          <cell r="N11">
            <v>138.23509739317151</v>
          </cell>
          <cell r="O11">
            <v>129.79666139877648</v>
          </cell>
          <cell r="P11">
            <v>137.73340428847808</v>
          </cell>
          <cell r="Q11">
            <v>102.58431000000003</v>
          </cell>
          <cell r="R11">
            <v>88.489943684210559</v>
          </cell>
          <cell r="S11">
            <v>59.361444545454567</v>
          </cell>
          <cell r="T11">
            <v>36.021770000000011</v>
          </cell>
          <cell r="U11">
            <v>41.048731500000009</v>
          </cell>
          <cell r="V11">
            <v>57.644618181818217</v>
          </cell>
          <cell r="W11">
            <v>63.709858333333344</v>
          </cell>
          <cell r="X11">
            <v>61.187063378396225</v>
          </cell>
          <cell r="Y11">
            <v>64.175497610548618</v>
          </cell>
          <cell r="Z11">
            <v>66.357882376650565</v>
          </cell>
          <cell r="AA11">
            <v>64.438540707551169</v>
          </cell>
          <cell r="AB11">
            <v>64.661012161882724</v>
          </cell>
          <cell r="AC11">
            <v>119.52452833636069</v>
          </cell>
          <cell r="AD11">
            <v>120.83945123649582</v>
          </cell>
          <cell r="AE11">
            <v>122.16883997270126</v>
          </cell>
          <cell r="AF11">
            <v>123.51285368770189</v>
          </cell>
          <cell r="AG11">
            <v>124.87165327499625</v>
          </cell>
          <cell r="AH11">
            <v>126.24540139811747</v>
          </cell>
          <cell r="AI11">
            <v>127.63426251010594</v>
          </cell>
          <cell r="AJ11">
            <v>129.03840287319608</v>
          </cell>
          <cell r="AK11">
            <v>130.45799057871989</v>
          </cell>
          <cell r="AL11">
            <v>131.89319556722921</v>
          </cell>
          <cell r="AM11">
            <v>133.34418964883972</v>
          </cell>
          <cell r="AN11">
            <v>134.81114652379844</v>
          </cell>
          <cell r="AO11">
            <v>134.97013253962069</v>
          </cell>
          <cell r="AP11">
            <v>135.12930605146153</v>
          </cell>
          <cell r="AQ11">
            <v>135.28866728043943</v>
          </cell>
          <cell r="AR11">
            <v>135.44821644793373</v>
          </cell>
          <cell r="AS11">
            <v>135.6079537755848</v>
          </cell>
          <cell r="AT11">
            <v>135.76787948529449</v>
          </cell>
          <cell r="AU11">
            <v>135.92799379922619</v>
          </cell>
          <cell r="AV11">
            <v>136.08829693980545</v>
          </cell>
          <cell r="AW11">
            <v>136.24878912972</v>
          </cell>
          <cell r="AX11">
            <v>136.4094705919203</v>
          </cell>
          <cell r="AY11">
            <v>136.57034154961968</v>
          </cell>
          <cell r="AZ11">
            <v>136.73140222629476</v>
          </cell>
          <cell r="BA11">
            <v>137.49180675996021</v>
          </cell>
          <cell r="BB11">
            <v>138.25644013239571</v>
          </cell>
          <cell r="BC11">
            <v>139.02532586144812</v>
          </cell>
          <cell r="BD11">
            <v>139.79848759575407</v>
          </cell>
          <cell r="BE11">
            <v>140.57594911546738</v>
          </cell>
          <cell r="BF11">
            <v>141.3577343329905</v>
          </cell>
          <cell r="BG11">
            <v>142.14386729371</v>
          </cell>
          <cell r="BH11">
            <v>142.93437217673599</v>
          </cell>
          <cell r="BI11">
            <v>143.72927329564598</v>
          </cell>
          <cell r="BJ11">
            <v>144.52859509923263</v>
          </cell>
          <cell r="BK11">
            <v>145.33236217225561</v>
          </cell>
          <cell r="BL11">
            <v>146.14059923619791</v>
          </cell>
          <cell r="BM11">
            <v>147.18960650660324</v>
          </cell>
          <cell r="BN11">
            <v>147.18960650660324</v>
          </cell>
          <cell r="BO11">
            <v>147.18960650660324</v>
          </cell>
          <cell r="BP11">
            <v>147.18960650660324</v>
          </cell>
          <cell r="BQ11">
            <v>147.18960650660324</v>
          </cell>
          <cell r="BR11">
            <v>147.18960650660324</v>
          </cell>
          <cell r="BS11">
            <v>147.18960650660324</v>
          </cell>
          <cell r="BT11">
            <v>147.18960650660324</v>
          </cell>
          <cell r="BU11">
            <v>147.18960650660324</v>
          </cell>
          <cell r="BV11">
            <v>147.18960650660324</v>
          </cell>
          <cell r="BW11">
            <v>147.18960650660324</v>
          </cell>
          <cell r="BX11">
            <v>147.18960650660324</v>
          </cell>
          <cell r="BY11">
            <v>149.98927133208986</v>
          </cell>
          <cell r="BZ11">
            <v>149.98927133208986</v>
          </cell>
          <cell r="CA11">
            <v>149.98927133208986</v>
          </cell>
          <cell r="CB11">
            <v>149.98927133208986</v>
          </cell>
          <cell r="CC11">
            <v>149.98927133208986</v>
          </cell>
          <cell r="CD11">
            <v>149.98927133208986</v>
          </cell>
          <cell r="CE11">
            <v>149.98927133208986</v>
          </cell>
          <cell r="CF11">
            <v>149.98927133208986</v>
          </cell>
          <cell r="CG11">
            <v>149.98927133208986</v>
          </cell>
          <cell r="CH11">
            <v>149.98927133208986</v>
          </cell>
          <cell r="CI11">
            <v>149.98927133208986</v>
          </cell>
          <cell r="CJ11">
            <v>149.98927133208986</v>
          </cell>
          <cell r="CK11">
            <v>152.99054148029617</v>
          </cell>
          <cell r="CL11">
            <v>152.99054148029617</v>
          </cell>
          <cell r="CM11">
            <v>152.99054148029617</v>
          </cell>
          <cell r="CN11">
            <v>152.99054148029617</v>
          </cell>
          <cell r="CO11">
            <v>152.99054148029617</v>
          </cell>
          <cell r="CP11">
            <v>152.99054148029617</v>
          </cell>
          <cell r="CQ11">
            <v>152.99054148029617</v>
          </cell>
          <cell r="CR11">
            <v>152.99054148029617</v>
          </cell>
          <cell r="CS11">
            <v>152.99054148029617</v>
          </cell>
          <cell r="CT11">
            <v>152.99054148029617</v>
          </cell>
          <cell r="CU11">
            <v>152.99054148029617</v>
          </cell>
          <cell r="CV11">
            <v>152.99054148029617</v>
          </cell>
          <cell r="CW11">
            <v>158.01256688835031</v>
          </cell>
          <cell r="CX11">
            <v>158.01256688835031</v>
          </cell>
          <cell r="CY11">
            <v>158.01256688835031</v>
          </cell>
          <cell r="CZ11">
            <v>158.01256688835031</v>
          </cell>
          <cell r="DA11">
            <v>158.01256688835031</v>
          </cell>
          <cell r="DB11">
            <v>158.01256688835031</v>
          </cell>
          <cell r="DC11">
            <v>158.01256688835031</v>
          </cell>
          <cell r="DD11">
            <v>158.01256688835031</v>
          </cell>
          <cell r="DE11">
            <v>158.01256688835031</v>
          </cell>
          <cell r="DF11">
            <v>158.01256688835031</v>
          </cell>
          <cell r="DG11">
            <v>158.01256688835031</v>
          </cell>
          <cell r="DH11">
            <v>158.01256688835031</v>
          </cell>
          <cell r="DI11">
            <v>162.51422349290317</v>
          </cell>
          <cell r="DJ11">
            <v>162.51422349290317</v>
          </cell>
          <cell r="DK11">
            <v>162.51422349290317</v>
          </cell>
          <cell r="DL11">
            <v>162.51422349290317</v>
          </cell>
          <cell r="DM11">
            <v>162.51422349290317</v>
          </cell>
          <cell r="DN11">
            <v>162.51422349290317</v>
          </cell>
          <cell r="DO11">
            <v>162.51422349290317</v>
          </cell>
          <cell r="DP11">
            <v>162.51422349290317</v>
          </cell>
          <cell r="DQ11">
            <v>162.51422349290317</v>
          </cell>
          <cell r="DR11">
            <v>162.51422349290317</v>
          </cell>
          <cell r="DS11">
            <v>162.51422349290317</v>
          </cell>
          <cell r="DT11">
            <v>162.51422349290317</v>
          </cell>
          <cell r="DU11">
            <v>164.90160509799131</v>
          </cell>
          <cell r="DV11">
            <v>164.90160509799131</v>
          </cell>
          <cell r="DW11">
            <v>164.90160509799131</v>
          </cell>
          <cell r="DX11">
            <v>164.90160509799131</v>
          </cell>
          <cell r="DY11">
            <v>164.90160509799131</v>
          </cell>
          <cell r="DZ11">
            <v>164.90160509799131</v>
          </cell>
          <cell r="EA11">
            <v>164.90160509799131</v>
          </cell>
          <cell r="EB11">
            <v>164.90160509799131</v>
          </cell>
          <cell r="EC11">
            <v>164.90160509799131</v>
          </cell>
          <cell r="ED11">
            <v>164.90160509799131</v>
          </cell>
          <cell r="EE11">
            <v>164.90160509799131</v>
          </cell>
          <cell r="EF11">
            <v>164.90160509799131</v>
          </cell>
          <cell r="EG11">
            <v>165.88403000213063</v>
          </cell>
          <cell r="EH11">
            <v>165.88403000213063</v>
          </cell>
          <cell r="EI11">
            <v>165.88403000213063</v>
          </cell>
          <cell r="EJ11">
            <v>165.88403000213063</v>
          </cell>
          <cell r="EK11">
            <v>165.88403000213063</v>
          </cell>
          <cell r="EL11">
            <v>165.88403000213063</v>
          </cell>
          <cell r="EM11">
            <v>165.88403000213063</v>
          </cell>
          <cell r="EN11">
            <v>165.88403000213063</v>
          </cell>
          <cell r="EO11">
            <v>165.88403000213063</v>
          </cell>
          <cell r="EP11">
            <v>165.88403000213063</v>
          </cell>
          <cell r="EQ11">
            <v>165.88403000213063</v>
          </cell>
          <cell r="ER11">
            <v>165.88403000213063</v>
          </cell>
          <cell r="ES11">
            <v>167.81490007718412</v>
          </cell>
          <cell r="ET11">
            <v>167.81490007718412</v>
          </cell>
          <cell r="EU11">
            <v>167.81490007718412</v>
          </cell>
          <cell r="EV11">
            <v>167.81490007718412</v>
          </cell>
          <cell r="EW11">
            <v>167.81490007718412</v>
          </cell>
          <cell r="EX11">
            <v>167.81490007718412</v>
          </cell>
          <cell r="EY11">
            <v>167.81490007718412</v>
          </cell>
          <cell r="EZ11">
            <v>167.81490007718412</v>
          </cell>
          <cell r="FA11">
            <v>167.81490007718412</v>
          </cell>
          <cell r="FB11">
            <v>167.81490007718412</v>
          </cell>
          <cell r="FC11">
            <v>167.81490007718412</v>
          </cell>
          <cell r="FD11">
            <v>167.81490007718412</v>
          </cell>
          <cell r="FE11">
            <v>172.82825543426608</v>
          </cell>
          <cell r="FF11">
            <v>172.82825543426608</v>
          </cell>
          <cell r="FG11">
            <v>172.82825543426608</v>
          </cell>
          <cell r="FH11">
            <v>172.82825543426608</v>
          </cell>
          <cell r="FI11">
            <v>172.82825543426608</v>
          </cell>
          <cell r="FJ11">
            <v>172.82825543426608</v>
          </cell>
          <cell r="FK11">
            <v>172.82825543426608</v>
          </cell>
          <cell r="FL11">
            <v>172.82825543426608</v>
          </cell>
          <cell r="FM11">
            <v>172.82825543426608</v>
          </cell>
          <cell r="FN11">
            <v>172.82825543426608</v>
          </cell>
          <cell r="FO11">
            <v>172.82825543426608</v>
          </cell>
          <cell r="FP11">
            <v>172.82825543426608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</row>
        <row r="13">
          <cell r="B13" t="str">
            <v>Energía Estimada (MWh)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</row>
        <row r="14">
          <cell r="B14" t="str">
            <v>Energía Abastecida (MWh)</v>
          </cell>
          <cell r="C14">
            <v>0.83</v>
          </cell>
          <cell r="E14">
            <v>405691.234</v>
          </cell>
          <cell r="F14">
            <v>383224.837</v>
          </cell>
          <cell r="G14">
            <v>430133.71499999997</v>
          </cell>
          <cell r="H14">
            <v>420371.49</v>
          </cell>
          <cell r="I14">
            <v>460512.49400000006</v>
          </cell>
          <cell r="J14">
            <v>456000</v>
          </cell>
          <cell r="K14">
            <v>463000.00000000006</v>
          </cell>
          <cell r="L14">
            <v>467000</v>
          </cell>
          <cell r="M14">
            <v>448633.08088727837</v>
          </cell>
          <cell r="N14">
            <v>453072.31625624979</v>
          </cell>
          <cell r="O14">
            <v>417000</v>
          </cell>
          <cell r="P14">
            <v>419000</v>
          </cell>
          <cell r="Q14">
            <v>431411.065</v>
          </cell>
          <cell r="R14">
            <v>421162.44299999997</v>
          </cell>
          <cell r="S14">
            <v>426747.217</v>
          </cell>
          <cell r="T14">
            <v>420891.73499999999</v>
          </cell>
          <cell r="U14">
            <v>465203.69594999996</v>
          </cell>
          <cell r="V14">
            <v>495935.61209399998</v>
          </cell>
          <cell r="W14">
            <v>531000</v>
          </cell>
          <cell r="X14">
            <v>537470.43795546773</v>
          </cell>
          <cell r="Y14">
            <v>505847.91887353029</v>
          </cell>
          <cell r="Z14">
            <v>468112.76228193328</v>
          </cell>
          <cell r="AA14">
            <v>446080.42499999999</v>
          </cell>
          <cell r="AB14">
            <v>455989.24799999996</v>
          </cell>
          <cell r="AC14">
            <v>533031.75098799134</v>
          </cell>
          <cell r="AD14">
            <v>533031.75098799134</v>
          </cell>
          <cell r="AE14">
            <v>533031.75098799134</v>
          </cell>
          <cell r="AF14">
            <v>533031.75098799134</v>
          </cell>
          <cell r="AG14">
            <v>533031.75098799134</v>
          </cell>
          <cell r="AH14">
            <v>533031.75098799134</v>
          </cell>
          <cell r="AI14">
            <v>533031.75098799134</v>
          </cell>
          <cell r="AJ14">
            <v>533031.75098799134</v>
          </cell>
          <cell r="AK14">
            <v>533031.75098799134</v>
          </cell>
          <cell r="AL14">
            <v>533031.75098799134</v>
          </cell>
          <cell r="AM14">
            <v>533031.75098799134</v>
          </cell>
          <cell r="AN14">
            <v>533031.75098799134</v>
          </cell>
          <cell r="AO14">
            <v>549022.70351763105</v>
          </cell>
          <cell r="AP14">
            <v>549022.70351763105</v>
          </cell>
          <cell r="AQ14">
            <v>549022.70351763105</v>
          </cell>
          <cell r="AR14">
            <v>549022.70351763105</v>
          </cell>
          <cell r="AS14">
            <v>549022.70351763105</v>
          </cell>
          <cell r="AT14">
            <v>549022.70351763105</v>
          </cell>
          <cell r="AU14">
            <v>549022.70351763105</v>
          </cell>
          <cell r="AV14">
            <v>549022.70351763105</v>
          </cell>
          <cell r="AW14">
            <v>549022.70351763105</v>
          </cell>
          <cell r="AX14">
            <v>549022.70351763105</v>
          </cell>
          <cell r="AY14">
            <v>549022.70351763105</v>
          </cell>
          <cell r="AZ14">
            <v>549022.70351763105</v>
          </cell>
          <cell r="BA14">
            <v>565493.38462316</v>
          </cell>
          <cell r="BB14">
            <v>565493.38462316</v>
          </cell>
          <cell r="BC14">
            <v>565493.38462316</v>
          </cell>
          <cell r="BD14">
            <v>565493.38462316</v>
          </cell>
          <cell r="BE14">
            <v>565493.38462316</v>
          </cell>
          <cell r="BF14">
            <v>565493.38462316</v>
          </cell>
          <cell r="BG14">
            <v>565493.38462316</v>
          </cell>
          <cell r="BH14">
            <v>565493.38462316</v>
          </cell>
          <cell r="BI14">
            <v>565493.38462316</v>
          </cell>
          <cell r="BJ14">
            <v>565493.38462316</v>
          </cell>
          <cell r="BK14">
            <v>565493.38462316</v>
          </cell>
          <cell r="BL14">
            <v>565493.38462316</v>
          </cell>
          <cell r="BM14">
            <v>582458.18616185477</v>
          </cell>
          <cell r="BN14">
            <v>582458.18616185477</v>
          </cell>
          <cell r="BO14">
            <v>582458.18616185477</v>
          </cell>
          <cell r="BP14">
            <v>582458.18616185477</v>
          </cell>
          <cell r="BQ14">
            <v>582458.18616185477</v>
          </cell>
          <cell r="BR14">
            <v>582458.18616185477</v>
          </cell>
          <cell r="BS14">
            <v>582458.18616185477</v>
          </cell>
          <cell r="BT14">
            <v>582458.18616185477</v>
          </cell>
          <cell r="BU14">
            <v>582458.18616185477</v>
          </cell>
          <cell r="BV14">
            <v>582458.18616185477</v>
          </cell>
          <cell r="BW14">
            <v>582458.18616185477</v>
          </cell>
          <cell r="BX14">
            <v>582458.18616185477</v>
          </cell>
          <cell r="BY14">
            <v>599931.93174671044</v>
          </cell>
          <cell r="BZ14">
            <v>599931.93174671044</v>
          </cell>
          <cell r="CA14">
            <v>599931.93174671044</v>
          </cell>
          <cell r="CB14">
            <v>599931.93174671044</v>
          </cell>
          <cell r="CC14">
            <v>599931.93174671044</v>
          </cell>
          <cell r="CD14">
            <v>599931.93174671044</v>
          </cell>
          <cell r="CE14">
            <v>599931.93174671044</v>
          </cell>
          <cell r="CF14">
            <v>599931.93174671044</v>
          </cell>
          <cell r="CG14">
            <v>599931.93174671044</v>
          </cell>
          <cell r="CH14">
            <v>599931.93174671044</v>
          </cell>
          <cell r="CI14">
            <v>599931.93174671044</v>
          </cell>
          <cell r="CJ14">
            <v>599931.93174671044</v>
          </cell>
          <cell r="CK14">
            <v>617929.88969911169</v>
          </cell>
          <cell r="CL14">
            <v>617929.88969911169</v>
          </cell>
          <cell r="CM14">
            <v>617929.88969911169</v>
          </cell>
          <cell r="CN14">
            <v>617929.88969911169</v>
          </cell>
          <cell r="CO14">
            <v>617929.88969911169</v>
          </cell>
          <cell r="CP14">
            <v>617929.88969911169</v>
          </cell>
          <cell r="CQ14">
            <v>617929.88969911169</v>
          </cell>
          <cell r="CR14">
            <v>617929.88969911169</v>
          </cell>
          <cell r="CS14">
            <v>617929.88969911169</v>
          </cell>
          <cell r="CT14">
            <v>617929.88969911169</v>
          </cell>
          <cell r="CU14">
            <v>617929.88969911169</v>
          </cell>
          <cell r="CV14">
            <v>617929.88969911169</v>
          </cell>
          <cell r="CW14">
            <v>636467.78639008501</v>
          </cell>
          <cell r="CX14">
            <v>636467.78639008501</v>
          </cell>
          <cell r="CY14">
            <v>636467.78639008501</v>
          </cell>
          <cell r="CZ14">
            <v>636467.78639008501</v>
          </cell>
          <cell r="DA14">
            <v>636467.78639008501</v>
          </cell>
          <cell r="DB14">
            <v>636467.78639008501</v>
          </cell>
          <cell r="DC14">
            <v>636467.78639008501</v>
          </cell>
          <cell r="DD14">
            <v>636467.78639008501</v>
          </cell>
          <cell r="DE14">
            <v>636467.78639008501</v>
          </cell>
          <cell r="DF14">
            <v>636467.78639008501</v>
          </cell>
          <cell r="DG14">
            <v>636467.78639008501</v>
          </cell>
          <cell r="DH14">
            <v>636467.78639008501</v>
          </cell>
          <cell r="DI14">
            <v>655561.81998178759</v>
          </cell>
          <cell r="DJ14">
            <v>655561.81998178759</v>
          </cell>
          <cell r="DK14">
            <v>655561.81998178759</v>
          </cell>
          <cell r="DL14">
            <v>655561.81998178759</v>
          </cell>
          <cell r="DM14">
            <v>655561.81998178759</v>
          </cell>
          <cell r="DN14">
            <v>655561.81998178759</v>
          </cell>
          <cell r="DO14">
            <v>655561.81998178759</v>
          </cell>
          <cell r="DP14">
            <v>655561.81998178759</v>
          </cell>
          <cell r="DQ14">
            <v>655561.81998178759</v>
          </cell>
          <cell r="DR14">
            <v>655561.81998178759</v>
          </cell>
          <cell r="DS14">
            <v>655561.81998178759</v>
          </cell>
          <cell r="DT14">
            <v>655561.81998178759</v>
          </cell>
          <cell r="DU14">
            <v>675228.67458124121</v>
          </cell>
          <cell r="DV14">
            <v>675228.67458124121</v>
          </cell>
          <cell r="DW14">
            <v>675228.67458124121</v>
          </cell>
          <cell r="DX14">
            <v>675228.67458124121</v>
          </cell>
          <cell r="DY14">
            <v>675228.67458124121</v>
          </cell>
          <cell r="DZ14">
            <v>675228.67458124121</v>
          </cell>
          <cell r="EA14">
            <v>675228.67458124121</v>
          </cell>
          <cell r="EB14">
            <v>675228.67458124121</v>
          </cell>
          <cell r="EC14">
            <v>675228.67458124121</v>
          </cell>
          <cell r="ED14">
            <v>675228.67458124121</v>
          </cell>
          <cell r="EE14">
            <v>675228.67458124121</v>
          </cell>
          <cell r="EF14">
            <v>675228.67458124121</v>
          </cell>
          <cell r="EG14">
            <v>695485.5348186784</v>
          </cell>
          <cell r="EH14">
            <v>695485.5348186784</v>
          </cell>
          <cell r="EI14">
            <v>695485.5348186784</v>
          </cell>
          <cell r="EJ14">
            <v>695485.5348186784</v>
          </cell>
          <cell r="EK14">
            <v>695485.5348186784</v>
          </cell>
          <cell r="EL14">
            <v>695485.5348186784</v>
          </cell>
          <cell r="EM14">
            <v>695485.5348186784</v>
          </cell>
          <cell r="EN14">
            <v>695485.5348186784</v>
          </cell>
          <cell r="EO14">
            <v>695485.5348186784</v>
          </cell>
          <cell r="EP14">
            <v>695485.5348186784</v>
          </cell>
          <cell r="EQ14">
            <v>695485.5348186784</v>
          </cell>
          <cell r="ER14">
            <v>695485.5348186784</v>
          </cell>
          <cell r="ES14" t="e">
            <v>#N/A</v>
          </cell>
          <cell r="ET14" t="e">
            <v>#N/A</v>
          </cell>
          <cell r="EU14" t="e">
            <v>#N/A</v>
          </cell>
          <cell r="EV14" t="e">
            <v>#N/A</v>
          </cell>
          <cell r="EW14" t="e">
            <v>#N/A</v>
          </cell>
          <cell r="EX14" t="e">
            <v>#N/A</v>
          </cell>
          <cell r="EY14" t="e">
            <v>#N/A</v>
          </cell>
          <cell r="EZ14" t="e">
            <v>#N/A</v>
          </cell>
          <cell r="FA14" t="e">
            <v>#N/A</v>
          </cell>
          <cell r="FB14" t="e">
            <v>#N/A</v>
          </cell>
          <cell r="FC14" t="e">
            <v>#N/A</v>
          </cell>
          <cell r="FD14" t="e">
            <v>#N/A</v>
          </cell>
          <cell r="FE14" t="e">
            <v>#N/A</v>
          </cell>
          <cell r="FF14" t="e">
            <v>#N/A</v>
          </cell>
          <cell r="FG14" t="e">
            <v>#N/A</v>
          </cell>
          <cell r="FH14" t="e">
            <v>#N/A</v>
          </cell>
          <cell r="FI14" t="e">
            <v>#N/A</v>
          </cell>
          <cell r="FJ14" t="e">
            <v>#N/A</v>
          </cell>
          <cell r="FK14" t="e">
            <v>#N/A</v>
          </cell>
          <cell r="FL14" t="e">
            <v>#N/A</v>
          </cell>
          <cell r="FM14" t="e">
            <v>#N/A</v>
          </cell>
          <cell r="FN14" t="e">
            <v>#N/A</v>
          </cell>
          <cell r="FO14" t="e">
            <v>#N/A</v>
          </cell>
          <cell r="FP14" t="e">
            <v>#N/A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</row>
        <row r="15">
          <cell r="B15" t="str">
            <v>Potencia Estimada (MW)</v>
          </cell>
          <cell r="C15">
            <v>1.7000000000000001E-2</v>
          </cell>
          <cell r="I15">
            <v>823.90036718871602</v>
          </cell>
        </row>
        <row r="16">
          <cell r="B16" t="str">
            <v>Potencia Abastecida (MW)</v>
          </cell>
          <cell r="E16">
            <v>823.90036718871602</v>
          </cell>
          <cell r="F16">
            <v>823.90036718871602</v>
          </cell>
          <cell r="G16">
            <v>823.90036718871602</v>
          </cell>
          <cell r="H16">
            <v>823.90036718871602</v>
          </cell>
          <cell r="I16">
            <v>823.90036718871602</v>
          </cell>
          <cell r="J16">
            <v>823.90036718871602</v>
          </cell>
          <cell r="K16">
            <v>823.90036718871602</v>
          </cell>
          <cell r="L16">
            <v>823.90036718871602</v>
          </cell>
          <cell r="M16">
            <v>823.90036718871602</v>
          </cell>
          <cell r="N16">
            <v>823.90036718871602</v>
          </cell>
          <cell r="O16">
            <v>823.90036718871602</v>
          </cell>
          <cell r="P16">
            <v>823.90036718871602</v>
          </cell>
          <cell r="Q16">
            <v>800</v>
          </cell>
          <cell r="R16">
            <v>800</v>
          </cell>
          <cell r="S16">
            <v>800</v>
          </cell>
          <cell r="T16">
            <v>800</v>
          </cell>
          <cell r="U16">
            <v>800</v>
          </cell>
          <cell r="V16">
            <v>800</v>
          </cell>
          <cell r="W16">
            <v>800</v>
          </cell>
          <cell r="X16">
            <v>800</v>
          </cell>
          <cell r="Y16">
            <v>800</v>
          </cell>
          <cell r="Z16">
            <v>800</v>
          </cell>
          <cell r="AA16">
            <v>800</v>
          </cell>
          <cell r="AB16">
            <v>800</v>
          </cell>
          <cell r="AC16">
            <v>730.39300554016631</v>
          </cell>
          <cell r="AD16">
            <v>730.39300554016631</v>
          </cell>
          <cell r="AE16">
            <v>730.39300554016631</v>
          </cell>
          <cell r="AF16">
            <v>730.39300554016631</v>
          </cell>
          <cell r="AG16">
            <v>730.39300554016631</v>
          </cell>
          <cell r="AH16">
            <v>730.39300554016631</v>
          </cell>
          <cell r="AI16">
            <v>730.39300554016631</v>
          </cell>
          <cell r="AJ16">
            <v>730.39300554016631</v>
          </cell>
          <cell r="AK16">
            <v>730.39300554016631</v>
          </cell>
          <cell r="AL16">
            <v>730.39300554016631</v>
          </cell>
          <cell r="AM16">
            <v>730.39300554016631</v>
          </cell>
          <cell r="AN16">
            <v>730.39300554016631</v>
          </cell>
          <cell r="AO16">
            <v>720.78257125674315</v>
          </cell>
          <cell r="AP16">
            <v>720.78257125674315</v>
          </cell>
          <cell r="AQ16">
            <v>720.78257125674315</v>
          </cell>
          <cell r="AR16">
            <v>720.78257125674315</v>
          </cell>
          <cell r="AS16">
            <v>720.78257125674315</v>
          </cell>
          <cell r="AT16">
            <v>720.78257125674315</v>
          </cell>
          <cell r="AU16">
            <v>720.78257125674315</v>
          </cell>
          <cell r="AV16">
            <v>720.78257125674315</v>
          </cell>
          <cell r="AW16">
            <v>720.78257125674315</v>
          </cell>
          <cell r="AX16">
            <v>720.78257125674315</v>
          </cell>
          <cell r="AY16">
            <v>720.78257125674315</v>
          </cell>
          <cell r="AZ16">
            <v>720.78257125674315</v>
          </cell>
          <cell r="BA16">
            <v>711.29859005599656</v>
          </cell>
          <cell r="BB16">
            <v>711.29859005599656</v>
          </cell>
          <cell r="BC16">
            <v>711.29859005599656</v>
          </cell>
          <cell r="BD16">
            <v>711.29859005599656</v>
          </cell>
          <cell r="BE16">
            <v>711.29859005599656</v>
          </cell>
          <cell r="BF16">
            <v>711.29859005599656</v>
          </cell>
          <cell r="BG16">
            <v>711.29859005599656</v>
          </cell>
          <cell r="BH16">
            <v>711.29859005599656</v>
          </cell>
          <cell r="BI16">
            <v>711.29859005599656</v>
          </cell>
          <cell r="BJ16">
            <v>711.29859005599656</v>
          </cell>
          <cell r="BK16">
            <v>711.29859005599656</v>
          </cell>
          <cell r="BL16">
            <v>711.29859005599656</v>
          </cell>
          <cell r="BM16">
            <v>701.93939808157563</v>
          </cell>
          <cell r="BN16">
            <v>701.93939808157563</v>
          </cell>
          <cell r="BO16">
            <v>701.93939808157563</v>
          </cell>
          <cell r="BP16">
            <v>701.93939808157563</v>
          </cell>
          <cell r="BQ16">
            <v>701.93939808157563</v>
          </cell>
          <cell r="BR16">
            <v>701.93939808157563</v>
          </cell>
          <cell r="BS16">
            <v>701.93939808157563</v>
          </cell>
          <cell r="BT16">
            <v>701.93939808157563</v>
          </cell>
          <cell r="BU16">
            <v>701.93939808157563</v>
          </cell>
          <cell r="BV16">
            <v>701.93939808157563</v>
          </cell>
          <cell r="BW16">
            <v>701.93939808157563</v>
          </cell>
          <cell r="BX16">
            <v>701.93939808157563</v>
          </cell>
          <cell r="BY16">
            <v>692.70335336997596</v>
          </cell>
          <cell r="BZ16">
            <v>692.70335336997596</v>
          </cell>
          <cell r="CA16">
            <v>692.70335336997596</v>
          </cell>
          <cell r="CB16">
            <v>692.70335336997596</v>
          </cell>
          <cell r="CC16">
            <v>692.70335336997596</v>
          </cell>
          <cell r="CD16">
            <v>692.70335336997596</v>
          </cell>
          <cell r="CE16">
            <v>692.70335336997596</v>
          </cell>
          <cell r="CF16">
            <v>692.70335336997596</v>
          </cell>
          <cell r="CG16">
            <v>692.70335336997596</v>
          </cell>
          <cell r="CH16">
            <v>692.70335336997596</v>
          </cell>
          <cell r="CI16">
            <v>692.70335336997596</v>
          </cell>
          <cell r="CJ16">
            <v>692.70335336997596</v>
          </cell>
          <cell r="CK16">
            <v>683.58883556247622</v>
          </cell>
          <cell r="CL16">
            <v>683.58883556247622</v>
          </cell>
          <cell r="CM16">
            <v>683.58883556247622</v>
          </cell>
          <cell r="CN16">
            <v>683.58883556247622</v>
          </cell>
          <cell r="CO16">
            <v>683.58883556247622</v>
          </cell>
          <cell r="CP16">
            <v>683.58883556247622</v>
          </cell>
          <cell r="CQ16">
            <v>683.58883556247622</v>
          </cell>
          <cell r="CR16">
            <v>683.58883556247622</v>
          </cell>
          <cell r="CS16">
            <v>683.58883556247622</v>
          </cell>
          <cell r="CT16">
            <v>683.58883556247622</v>
          </cell>
          <cell r="CU16">
            <v>683.58883556247622</v>
          </cell>
          <cell r="CV16">
            <v>683.58883556247622</v>
          </cell>
          <cell r="CW16">
            <v>674.59424562086463</v>
          </cell>
          <cell r="CX16">
            <v>674.59424562086463</v>
          </cell>
          <cell r="CY16">
            <v>674.59424562086463</v>
          </cell>
          <cell r="CZ16">
            <v>674.59424562086463</v>
          </cell>
          <cell r="DA16">
            <v>674.59424562086463</v>
          </cell>
          <cell r="DB16">
            <v>674.59424562086463</v>
          </cell>
          <cell r="DC16">
            <v>674.59424562086463</v>
          </cell>
          <cell r="DD16">
            <v>674.59424562086463</v>
          </cell>
          <cell r="DE16">
            <v>674.59424562086463</v>
          </cell>
          <cell r="DF16">
            <v>674.59424562086463</v>
          </cell>
          <cell r="DG16">
            <v>674.59424562086463</v>
          </cell>
          <cell r="DH16">
            <v>674.59424562086463</v>
          </cell>
          <cell r="DI16">
            <v>665.71800554690583</v>
          </cell>
          <cell r="DJ16">
            <v>665.71800554690583</v>
          </cell>
          <cell r="DK16">
            <v>665.71800554690583</v>
          </cell>
          <cell r="DL16">
            <v>665.71800554690583</v>
          </cell>
          <cell r="DM16">
            <v>665.71800554690583</v>
          </cell>
          <cell r="DN16">
            <v>665.71800554690583</v>
          </cell>
          <cell r="DO16">
            <v>665.71800554690583</v>
          </cell>
          <cell r="DP16">
            <v>665.71800554690583</v>
          </cell>
          <cell r="DQ16">
            <v>665.71800554690583</v>
          </cell>
          <cell r="DR16">
            <v>665.71800554690583</v>
          </cell>
          <cell r="DS16">
            <v>665.71800554690583</v>
          </cell>
          <cell r="DT16">
            <v>665.71800554690583</v>
          </cell>
          <cell r="DU16">
            <v>656.95855810549915</v>
          </cell>
          <cell r="DV16">
            <v>656.95855810549915</v>
          </cell>
          <cell r="DW16">
            <v>656.95855810549915</v>
          </cell>
          <cell r="DX16">
            <v>656.95855810549915</v>
          </cell>
          <cell r="DY16">
            <v>656.95855810549915</v>
          </cell>
          <cell r="DZ16">
            <v>656.95855810549915</v>
          </cell>
          <cell r="EA16">
            <v>656.95855810549915</v>
          </cell>
          <cell r="EB16">
            <v>656.95855810549915</v>
          </cell>
          <cell r="EC16">
            <v>656.95855810549915</v>
          </cell>
          <cell r="ED16">
            <v>656.95855810549915</v>
          </cell>
          <cell r="EE16">
            <v>656.95855810549915</v>
          </cell>
          <cell r="EF16">
            <v>656.95855810549915</v>
          </cell>
          <cell r="EG16">
            <v>648.31436655147945</v>
          </cell>
          <cell r="EH16">
            <v>648.31436655147945</v>
          </cell>
          <cell r="EI16">
            <v>648.31436655147945</v>
          </cell>
          <cell r="EJ16">
            <v>648.31436655147945</v>
          </cell>
          <cell r="EK16">
            <v>648.31436655147945</v>
          </cell>
          <cell r="EL16">
            <v>648.31436655147945</v>
          </cell>
          <cell r="EM16">
            <v>648.31436655147945</v>
          </cell>
          <cell r="EN16">
            <v>648.31436655147945</v>
          </cell>
          <cell r="EO16">
            <v>648.31436655147945</v>
          </cell>
          <cell r="EP16">
            <v>648.31436655147945</v>
          </cell>
          <cell r="EQ16">
            <v>648.31436655147945</v>
          </cell>
          <cell r="ER16">
            <v>648.31436655147945</v>
          </cell>
          <cell r="ES16" t="e">
            <v>#N/A</v>
          </cell>
          <cell r="ET16" t="e">
            <v>#N/A</v>
          </cell>
          <cell r="EU16" t="e">
            <v>#N/A</v>
          </cell>
          <cell r="EV16" t="e">
            <v>#N/A</v>
          </cell>
          <cell r="EW16" t="e">
            <v>#N/A</v>
          </cell>
          <cell r="EX16" t="e">
            <v>#N/A</v>
          </cell>
          <cell r="EY16" t="e">
            <v>#N/A</v>
          </cell>
          <cell r="EZ16" t="e">
            <v>#N/A</v>
          </cell>
          <cell r="FA16" t="e">
            <v>#N/A</v>
          </cell>
          <cell r="FB16" t="e">
            <v>#N/A</v>
          </cell>
          <cell r="FC16" t="e">
            <v>#N/A</v>
          </cell>
          <cell r="FD16" t="e">
            <v>#N/A</v>
          </cell>
          <cell r="FE16" t="e">
            <v>#N/A</v>
          </cell>
          <cell r="FF16" t="e">
            <v>#N/A</v>
          </cell>
          <cell r="FG16" t="e">
            <v>#N/A</v>
          </cell>
          <cell r="FH16" t="e">
            <v>#N/A</v>
          </cell>
          <cell r="FI16" t="e">
            <v>#N/A</v>
          </cell>
          <cell r="FJ16" t="e">
            <v>#N/A</v>
          </cell>
          <cell r="FK16" t="e">
            <v>#N/A</v>
          </cell>
          <cell r="FL16" t="e">
            <v>#N/A</v>
          </cell>
          <cell r="FM16" t="e">
            <v>#N/A</v>
          </cell>
          <cell r="FN16" t="e">
            <v>#N/A</v>
          </cell>
          <cell r="FO16" t="e">
            <v>#N/A</v>
          </cell>
          <cell r="FP16" t="e">
            <v>#N/A</v>
          </cell>
          <cell r="FQ16" t="e">
            <v>#N/A</v>
          </cell>
          <cell r="FR16" t="e">
            <v>#N/A</v>
          </cell>
          <cell r="FS16" t="e">
            <v>#N/A</v>
          </cell>
          <cell r="FT16" t="e">
            <v>#N/A</v>
          </cell>
          <cell r="FU16" t="e">
            <v>#N/A</v>
          </cell>
          <cell r="FV16" t="e">
            <v>#N/A</v>
          </cell>
          <cell r="FW16" t="e">
            <v>#N/A</v>
          </cell>
          <cell r="FX16" t="e">
            <v>#N/A</v>
          </cell>
          <cell r="FY16" t="e">
            <v>#N/A</v>
          </cell>
          <cell r="FZ16" t="e">
            <v>#N/A</v>
          </cell>
          <cell r="GA16" t="e">
            <v>#N/A</v>
          </cell>
          <cell r="GB16" t="e">
            <v>#N/A</v>
          </cell>
          <cell r="GC16" t="e">
            <v>#N/A</v>
          </cell>
          <cell r="GD16" t="e">
            <v>#N/A</v>
          </cell>
          <cell r="GE16" t="e">
            <v>#N/A</v>
          </cell>
          <cell r="GF16" t="e">
            <v>#N/A</v>
          </cell>
          <cell r="GG16" t="e">
            <v>#N/A</v>
          </cell>
          <cell r="GH16" t="e">
            <v>#N/A</v>
          </cell>
          <cell r="GI16" t="e">
            <v>#N/A</v>
          </cell>
          <cell r="GJ16" t="e">
            <v>#N/A</v>
          </cell>
          <cell r="GK16" t="e">
            <v>#N/A</v>
          </cell>
          <cell r="GL16" t="e">
            <v>#N/A</v>
          </cell>
          <cell r="GM16" t="e">
            <v>#N/A</v>
          </cell>
          <cell r="GN16" t="e">
            <v>#N/A</v>
          </cell>
        </row>
        <row r="17">
          <cell r="B17" t="str">
            <v>Energía BBMM (MWh)</v>
          </cell>
        </row>
        <row r="18">
          <cell r="B18" t="str">
            <v>Potencia BBMM (MW)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0">
          <cell r="B20" t="str">
            <v>CPImes</v>
          </cell>
          <cell r="C20">
            <v>251.34667826671577</v>
          </cell>
          <cell r="D20">
            <v>250.71885619426322</v>
          </cell>
          <cell r="E20">
            <v>251.51698325535682</v>
          </cell>
          <cell r="F20">
            <v>252.48589541039715</v>
          </cell>
          <cell r="G20">
            <v>253.73005575983183</v>
          </cell>
          <cell r="H20">
            <v>254.46246811341075</v>
          </cell>
          <cell r="I20">
            <v>255.11272312275796</v>
          </cell>
          <cell r="J20">
            <v>255.61640205730131</v>
          </cell>
          <cell r="K20">
            <v>255.5073576211079</v>
          </cell>
          <cell r="L20">
            <v>255.88994557928356</v>
          </cell>
          <cell r="M20">
            <v>256.31553838270753</v>
          </cell>
          <cell r="N20">
            <v>256.14399756686942</v>
          </cell>
          <cell r="O20">
            <v>255.65717317567442</v>
          </cell>
          <cell r="P20">
            <v>255.2191380709545</v>
          </cell>
          <cell r="Q20">
            <v>257.971</v>
          </cell>
          <cell r="R20">
            <v>258.678</v>
          </cell>
          <cell r="S20">
            <v>258.11500000000001</v>
          </cell>
          <cell r="T20">
            <v>256.38900000000001</v>
          </cell>
          <cell r="U20">
            <v>256.39400000000001</v>
          </cell>
          <cell r="V20">
            <v>257.79700000000003</v>
          </cell>
          <cell r="W20">
            <v>257.77040822480313</v>
          </cell>
          <cell r="X20">
            <v>258.08584983762631</v>
          </cell>
          <cell r="Y20">
            <v>258.51338460681933</v>
          </cell>
          <cell r="Z20">
            <v>258.45971740161167</v>
          </cell>
          <cell r="AA20">
            <v>257.93943148126812</v>
          </cell>
          <cell r="AB20">
            <v>257.50149179944867</v>
          </cell>
          <cell r="AC20">
            <v>251.12201197329932</v>
          </cell>
          <cell r="AD20">
            <v>252.11261688478803</v>
          </cell>
          <cell r="AE20">
            <v>253.50148096647513</v>
          </cell>
          <cell r="AF20">
            <v>254.24893391521258</v>
          </cell>
          <cell r="AG20">
            <v>254.97581952022989</v>
          </cell>
          <cell r="AH20">
            <v>255.53271217884324</v>
          </cell>
          <cell r="AI20">
            <v>255.44683763744652</v>
          </cell>
          <cell r="AJ20">
            <v>255.75967955177271</v>
          </cell>
          <cell r="AK20">
            <v>256.06794842369482</v>
          </cell>
          <cell r="AL20">
            <v>255.87917841503469</v>
          </cell>
          <cell r="AM20">
            <v>255.31118190113025</v>
          </cell>
          <cell r="AN20">
            <v>254.81986551677159</v>
          </cell>
          <cell r="AO20">
            <v>255.44488610950106</v>
          </cell>
          <cell r="AP20">
            <v>256.42627824066022</v>
          </cell>
          <cell r="AQ20">
            <v>257.91781220854517</v>
          </cell>
          <cell r="AR20">
            <v>258.68994844905939</v>
          </cell>
          <cell r="AS20">
            <v>259.42875951201984</v>
          </cell>
          <cell r="AT20">
            <v>259.829193159363</v>
          </cell>
          <cell r="AU20">
            <v>259.7743410739206</v>
          </cell>
          <cell r="AV20">
            <v>260.06603350190233</v>
          </cell>
          <cell r="AW20">
            <v>260.39457215802008</v>
          </cell>
          <cell r="AX20">
            <v>260.15833803166913</v>
          </cell>
          <cell r="AY20">
            <v>259.50468038116117</v>
          </cell>
          <cell r="AZ20">
            <v>259.00105939032414</v>
          </cell>
          <cell r="BA20">
            <v>259.61135028198333</v>
          </cell>
          <cell r="BB20">
            <v>260.70201974404677</v>
          </cell>
          <cell r="BC20">
            <v>262.26301286285798</v>
          </cell>
          <cell r="BD20">
            <v>263.08111985281329</v>
          </cell>
          <cell r="BE20">
            <v>263.88721320861555</v>
          </cell>
          <cell r="BF20">
            <v>264.36102254760459</v>
          </cell>
          <cell r="BG20">
            <v>264.29405372056033</v>
          </cell>
          <cell r="BH20">
            <v>264.58400780276224</v>
          </cell>
          <cell r="BI20">
            <v>264.93628677395964</v>
          </cell>
          <cell r="BJ20">
            <v>264.63890705012892</v>
          </cell>
          <cell r="BK20">
            <v>263.89636833480535</v>
          </cell>
          <cell r="BL20">
            <v>263.28766096804912</v>
          </cell>
          <cell r="BM20">
            <v>263.84468167203914</v>
          </cell>
          <cell r="BN20">
            <v>264.93387004103738</v>
          </cell>
          <cell r="BO20">
            <v>266.42049628096294</v>
          </cell>
          <cell r="BP20">
            <v>267.16312017315499</v>
          </cell>
          <cell r="BQ20">
            <v>267.93790251519681</v>
          </cell>
          <cell r="BR20">
            <v>268.49578836611119</v>
          </cell>
          <cell r="BS20">
            <v>268.39718052725374</v>
          </cell>
          <cell r="BT20">
            <v>268.6470687535562</v>
          </cell>
          <cell r="BU20">
            <v>268.99973329723701</v>
          </cell>
          <cell r="BV20">
            <v>268.72308455819075</v>
          </cell>
          <cell r="BW20">
            <v>267.91635483539392</v>
          </cell>
          <cell r="BX20">
            <v>267.30265892161839</v>
          </cell>
          <cell r="BY20">
            <v>267.80710710827026</v>
          </cell>
          <cell r="BZ20">
            <v>268.90529275451934</v>
          </cell>
          <cell r="CA20">
            <v>270.36087329254258</v>
          </cell>
          <cell r="CB20">
            <v>271.1081645593564</v>
          </cell>
          <cell r="CC20">
            <v>272.00482396186516</v>
          </cell>
          <cell r="CD20">
            <v>272.66769981747325</v>
          </cell>
          <cell r="CE20">
            <v>272.60198479583187</v>
          </cell>
          <cell r="CF20">
            <v>272.72946084832569</v>
          </cell>
          <cell r="CG20">
            <v>273.0015892163355</v>
          </cell>
          <cell r="CH20">
            <v>272.70336610799626</v>
          </cell>
          <cell r="CI20">
            <v>271.93202857113323</v>
          </cell>
          <cell r="CJ20">
            <v>271.32007787183136</v>
          </cell>
          <cell r="CK20">
            <v>271.80307302797331</v>
          </cell>
          <cell r="CL20">
            <v>272.80649442276103</v>
          </cell>
          <cell r="CM20">
            <v>274.35953638669736</v>
          </cell>
          <cell r="CN20">
            <v>275.22223804068398</v>
          </cell>
          <cell r="CO20">
            <v>276.17453011508576</v>
          </cell>
          <cell r="CP20">
            <v>276.84859746392397</v>
          </cell>
          <cell r="CQ20">
            <v>276.76429478218347</v>
          </cell>
          <cell r="CR20">
            <v>276.87336663897582</v>
          </cell>
          <cell r="CS20">
            <v>277.14505559699433</v>
          </cell>
          <cell r="CT20">
            <v>276.88340398900567</v>
          </cell>
          <cell r="CU20">
            <v>276.0784785401554</v>
          </cell>
          <cell r="CV20">
            <v>275.39743763976549</v>
          </cell>
          <cell r="CW20">
            <v>275.83426186506881</v>
          </cell>
          <cell r="CX20">
            <v>276.85239464055468</v>
          </cell>
          <cell r="CY20">
            <v>278.40778253723795</v>
          </cell>
          <cell r="CZ20">
            <v>279.27897247237127</v>
          </cell>
          <cell r="DA20">
            <v>280.24439281176132</v>
          </cell>
          <cell r="DB20">
            <v>280.94460860976602</v>
          </cell>
          <cell r="DC20">
            <v>280.86146595280422</v>
          </cell>
          <cell r="DD20">
            <v>281.03013945020092</v>
          </cell>
          <cell r="DE20">
            <v>281.31233468356743</v>
          </cell>
          <cell r="DF20">
            <v>281.09086364464321</v>
          </cell>
          <cell r="DG20">
            <v>280.34376373792946</v>
          </cell>
          <cell r="DH20">
            <v>279.74200254580671</v>
          </cell>
          <cell r="DI20">
            <v>280.36173305882488</v>
          </cell>
          <cell r="DJ20">
            <v>281.37829925233541</v>
          </cell>
          <cell r="DK20">
            <v>282.94972715359074</v>
          </cell>
          <cell r="DL20">
            <v>283.86614984100618</v>
          </cell>
          <cell r="DM20">
            <v>284.80086186030968</v>
          </cell>
          <cell r="DN20">
            <v>285.4838604207531</v>
          </cell>
          <cell r="DO20">
            <v>285.3890117307181</v>
          </cell>
          <cell r="DP20">
            <v>285.61796250412044</v>
          </cell>
          <cell r="DQ20">
            <v>285.97790855249968</v>
          </cell>
          <cell r="DR20">
            <v>285.74310995701143</v>
          </cell>
          <cell r="DS20">
            <v>284.96800978053164</v>
          </cell>
          <cell r="DT20">
            <v>284.3925301878088</v>
          </cell>
          <cell r="DU20">
            <v>285.03855363557676</v>
          </cell>
          <cell r="DV20">
            <v>286.1519690935225</v>
          </cell>
          <cell r="DW20">
            <v>287.78664847911398</v>
          </cell>
          <cell r="DX20">
            <v>288.67550432785697</v>
          </cell>
          <cell r="DY20">
            <v>289.60431529465939</v>
          </cell>
          <cell r="DZ20">
            <v>290.27316845426947</v>
          </cell>
          <cell r="EA20">
            <v>290.21405474231136</v>
          </cell>
          <cell r="EB20">
            <v>290.44350439269175</v>
          </cell>
          <cell r="EC20">
            <v>290.77631200151217</v>
          </cell>
          <cell r="ED20">
            <v>290.47744741677042</v>
          </cell>
          <cell r="EE20">
            <v>289.6558933726883</v>
          </cell>
          <cell r="EF20">
            <v>289.0029711053827</v>
          </cell>
          <cell r="EG20">
            <v>289.6425167833018</v>
          </cell>
          <cell r="EH20">
            <v>290.77159010740451</v>
          </cell>
          <cell r="EI20">
            <v>292.42148362866567</v>
          </cell>
          <cell r="EJ20">
            <v>293.31178869871985</v>
          </cell>
          <cell r="EK20">
            <v>294.24388001835109</v>
          </cell>
          <cell r="EL20">
            <v>294.90860416353496</v>
          </cell>
          <cell r="EM20">
            <v>294.83861525780139</v>
          </cell>
          <cell r="EN20">
            <v>295.07983176499067</v>
          </cell>
          <cell r="EO20">
            <v>295.4183503367467</v>
          </cell>
          <cell r="EP20">
            <v>295.12126633287903</v>
          </cell>
          <cell r="EQ20">
            <v>294.28802911397247</v>
          </cell>
          <cell r="ER20">
            <v>293.63208162636141</v>
          </cell>
          <cell r="ES20">
            <v>294.26349754155541</v>
          </cell>
          <cell r="ET20">
            <v>295.41199802217301</v>
          </cell>
          <cell r="EU20">
            <v>297.08462036625417</v>
          </cell>
          <cell r="EV20">
            <v>297.98356088633375</v>
          </cell>
          <cell r="EW20">
            <v>298.92493294617526</v>
          </cell>
          <cell r="EX20">
            <v>299.5810247964971</v>
          </cell>
          <cell r="EY20">
            <v>299.49766879145699</v>
          </cell>
          <cell r="EZ20">
            <v>299.74472311274087</v>
          </cell>
          <cell r="FA20">
            <v>300.09390494137938</v>
          </cell>
          <cell r="FB20">
            <v>299.80960954094758</v>
          </cell>
          <cell r="FC20">
            <v>298.99119113054752</v>
          </cell>
          <cell r="FD20">
            <v>298.33853614381411</v>
          </cell>
          <cell r="FE20">
            <v>298.96589790983427</v>
          </cell>
          <cell r="FF20">
            <v>300.13150353576196</v>
          </cell>
          <cell r="FG20">
            <v>301.83544258213846</v>
          </cell>
          <cell r="FH20">
            <v>302.75109344416023</v>
          </cell>
          <cell r="FI20">
            <v>303.71661505074098</v>
          </cell>
          <cell r="FJ20">
            <v>304.38355000704865</v>
          </cell>
          <cell r="FK20">
            <v>304.30061765075448</v>
          </cell>
          <cell r="FL20">
            <v>304.53946828823291</v>
          </cell>
          <cell r="FM20">
            <v>304.89300605202112</v>
          </cell>
          <cell r="FN20">
            <v>304.59775633645944</v>
          </cell>
          <cell r="FO20">
            <v>303.75073248980578</v>
          </cell>
          <cell r="FP20">
            <v>303.07983692793988</v>
          </cell>
          <cell r="FQ20">
            <v>259.00105939032414</v>
          </cell>
          <cell r="FR20">
            <v>259.00105939032414</v>
          </cell>
          <cell r="FS20">
            <v>259.00105939032414</v>
          </cell>
          <cell r="FT20">
            <v>259.00105939032414</v>
          </cell>
          <cell r="FU20">
            <v>259.00105939032414</v>
          </cell>
          <cell r="FV20">
            <v>259.00105939032414</v>
          </cell>
          <cell r="FW20">
            <v>259.00105939032414</v>
          </cell>
          <cell r="FX20">
            <v>259.00105939032414</v>
          </cell>
          <cell r="FY20">
            <v>259.00105939032414</v>
          </cell>
          <cell r="FZ20">
            <v>259.00105939032414</v>
          </cell>
          <cell r="GA20">
            <v>259.00105939032414</v>
          </cell>
          <cell r="GB20">
            <v>236.95797469934789</v>
          </cell>
        </row>
        <row r="21">
          <cell r="B21" t="str">
            <v>A (limitado)</v>
          </cell>
          <cell r="D21">
            <v>1</v>
          </cell>
          <cell r="E21">
            <v>0.99750216682081494</v>
          </cell>
          <cell r="F21">
            <v>1.0006775700789661</v>
          </cell>
          <cell r="G21">
            <v>1.0045324535479736</v>
          </cell>
          <cell r="H21">
            <v>1.0094824308383616</v>
          </cell>
          <cell r="I21">
            <v>1.0123963836251246</v>
          </cell>
          <cell r="J21">
            <v>1.0149834677824781</v>
          </cell>
          <cell r="K21">
            <v>1.0169873889721939</v>
          </cell>
          <cell r="L21">
            <v>1.0165535482031596</v>
          </cell>
          <cell r="M21">
            <v>1.0180757006374548</v>
          </cell>
          <cell r="N21">
            <v>1.0197689507983831</v>
          </cell>
          <cell r="O21">
            <v>1.019086463896145</v>
          </cell>
          <cell r="P21">
            <v>1.0171495996632371</v>
          </cell>
          <cell r="Q21">
            <v>1.0154068469531532</v>
          </cell>
          <cell r="R21">
            <v>1.02</v>
          </cell>
          <cell r="S21">
            <v>1.02</v>
          </cell>
          <cell r="T21">
            <v>1.02</v>
          </cell>
          <cell r="U21">
            <v>1.02</v>
          </cell>
          <cell r="V21">
            <v>1.02</v>
          </cell>
          <cell r="W21">
            <v>1.02</v>
          </cell>
          <cell r="X21">
            <v>1.02</v>
          </cell>
          <cell r="Y21">
            <v>1.02</v>
          </cell>
          <cell r="Z21">
            <v>1.02</v>
          </cell>
          <cell r="AA21">
            <v>1.02</v>
          </cell>
          <cell r="AB21">
            <v>1.02</v>
          </cell>
          <cell r="AC21">
            <v>1.02</v>
          </cell>
          <cell r="AD21">
            <v>0.99910614974120304</v>
          </cell>
          <cell r="AE21">
            <v>1.0030473393297026</v>
          </cell>
          <cell r="AF21">
            <v>1.0085730303444582</v>
          </cell>
          <cell r="AG21">
            <v>1.0115468231707327</v>
          </cell>
          <cell r="AH21">
            <v>1.0144387874092493</v>
          </cell>
          <cell r="AI21">
            <v>1.0166544230502441</v>
          </cell>
          <cell r="AJ21">
            <v>1.0163127652969413</v>
          </cell>
          <cell r="AK21">
            <v>1.0175574283117206</v>
          </cell>
          <cell r="AL21">
            <v>1.0187838971636183</v>
          </cell>
          <cell r="AM21">
            <v>1.018032862735943</v>
          </cell>
          <cell r="AN21">
            <v>1.0157730496450308</v>
          </cell>
          <cell r="AO21">
            <v>1.0138183137092038</v>
          </cell>
          <cell r="AP21">
            <v>1.0163050010091499</v>
          </cell>
          <cell r="AQ21">
            <v>1.02</v>
          </cell>
          <cell r="AR21">
            <v>1.02</v>
          </cell>
          <cell r="AS21">
            <v>1.02</v>
          </cell>
          <cell r="AT21">
            <v>1.02</v>
          </cell>
          <cell r="AU21">
            <v>1.02</v>
          </cell>
          <cell r="AV21">
            <v>1.02</v>
          </cell>
          <cell r="AW21">
            <v>1.02</v>
          </cell>
          <cell r="AX21">
            <v>1.02</v>
          </cell>
          <cell r="AY21">
            <v>1.02</v>
          </cell>
          <cell r="AZ21">
            <v>1.02</v>
          </cell>
          <cell r="BA21">
            <v>1.02</v>
          </cell>
          <cell r="BB21">
            <v>1.02</v>
          </cell>
          <cell r="BC21">
            <v>1.02</v>
          </cell>
          <cell r="BD21">
            <v>1.02</v>
          </cell>
          <cell r="BE21">
            <v>1.02</v>
          </cell>
          <cell r="BF21">
            <v>1.02</v>
          </cell>
          <cell r="BG21">
            <v>1.02</v>
          </cell>
          <cell r="BH21">
            <v>1.02</v>
          </cell>
          <cell r="BI21">
            <v>1.02</v>
          </cell>
          <cell r="BJ21">
            <v>1.02</v>
          </cell>
          <cell r="BK21">
            <v>1.02</v>
          </cell>
          <cell r="BL21">
            <v>1.02</v>
          </cell>
          <cell r="BM21">
            <v>1.02</v>
          </cell>
          <cell r="BN21">
            <v>1.02</v>
          </cell>
          <cell r="BO21">
            <v>1.02</v>
          </cell>
          <cell r="BP21">
            <v>1.02</v>
          </cell>
          <cell r="BQ21">
            <v>1.02</v>
          </cell>
          <cell r="BR21">
            <v>1.02</v>
          </cell>
          <cell r="BS21">
            <v>1.02</v>
          </cell>
          <cell r="BT21">
            <v>1.02</v>
          </cell>
          <cell r="BU21">
            <v>1.02</v>
          </cell>
          <cell r="BV21">
            <v>1.02</v>
          </cell>
          <cell r="BW21">
            <v>1.02</v>
          </cell>
          <cell r="BX21">
            <v>1.02</v>
          </cell>
          <cell r="BY21">
            <v>1.02</v>
          </cell>
          <cell r="BZ21">
            <v>1.02</v>
          </cell>
          <cell r="CA21">
            <v>1.02</v>
          </cell>
          <cell r="CB21">
            <v>1.02</v>
          </cell>
          <cell r="CC21">
            <v>1.02</v>
          </cell>
          <cell r="CD21">
            <v>1.02</v>
          </cell>
          <cell r="CE21">
            <v>1.02</v>
          </cell>
          <cell r="CF21">
            <v>1.02</v>
          </cell>
          <cell r="CG21">
            <v>1.02</v>
          </cell>
          <cell r="CH21">
            <v>1.02</v>
          </cell>
          <cell r="CI21">
            <v>1.02</v>
          </cell>
          <cell r="CJ21">
            <v>1.02</v>
          </cell>
          <cell r="CK21">
            <v>1.02</v>
          </cell>
          <cell r="CL21">
            <v>1.02</v>
          </cell>
          <cell r="CM21">
            <v>1.02</v>
          </cell>
          <cell r="CN21">
            <v>1.02</v>
          </cell>
          <cell r="CO21">
            <v>1.02</v>
          </cell>
          <cell r="CP21">
            <v>1.02</v>
          </cell>
          <cell r="CQ21">
            <v>1.02</v>
          </cell>
          <cell r="CR21">
            <v>1.02</v>
          </cell>
          <cell r="CS21">
            <v>1.02</v>
          </cell>
          <cell r="CT21">
            <v>1.02</v>
          </cell>
          <cell r="CU21">
            <v>1.02</v>
          </cell>
          <cell r="CV21">
            <v>1.02</v>
          </cell>
          <cell r="CW21">
            <v>1.02</v>
          </cell>
          <cell r="CX21">
            <v>1.02</v>
          </cell>
          <cell r="CY21">
            <v>1.02</v>
          </cell>
          <cell r="CZ21">
            <v>1.02</v>
          </cell>
          <cell r="DA21">
            <v>1.02</v>
          </cell>
          <cell r="DB21">
            <v>1.02</v>
          </cell>
          <cell r="DC21">
            <v>1.02</v>
          </cell>
          <cell r="DD21">
            <v>1.02</v>
          </cell>
          <cell r="DE21">
            <v>1.02</v>
          </cell>
          <cell r="DF21">
            <v>1.02</v>
          </cell>
          <cell r="DG21">
            <v>1.02</v>
          </cell>
          <cell r="DH21">
            <v>1.02</v>
          </cell>
          <cell r="DI21">
            <v>1.02</v>
          </cell>
          <cell r="DJ21">
            <v>1.02</v>
          </cell>
          <cell r="DK21">
            <v>1.02</v>
          </cell>
          <cell r="DL21">
            <v>1.02</v>
          </cell>
          <cell r="DM21">
            <v>1.02</v>
          </cell>
          <cell r="DN21">
            <v>1.02</v>
          </cell>
          <cell r="DO21">
            <v>1.02</v>
          </cell>
          <cell r="DP21">
            <v>1.02</v>
          </cell>
          <cell r="DQ21">
            <v>1.02</v>
          </cell>
          <cell r="DR21">
            <v>1.02</v>
          </cell>
          <cell r="DS21">
            <v>1.02</v>
          </cell>
          <cell r="DT21">
            <v>1.02</v>
          </cell>
          <cell r="DU21">
            <v>1.02</v>
          </cell>
          <cell r="DV21">
            <v>1.02</v>
          </cell>
          <cell r="DW21">
            <v>1.02</v>
          </cell>
          <cell r="DX21">
            <v>1.02</v>
          </cell>
          <cell r="DY21">
            <v>1.02</v>
          </cell>
          <cell r="DZ21">
            <v>1.02</v>
          </cell>
          <cell r="EA21">
            <v>1.02</v>
          </cell>
          <cell r="EB21">
            <v>1.02</v>
          </cell>
          <cell r="EC21">
            <v>1.02</v>
          </cell>
          <cell r="ED21">
            <v>1.02</v>
          </cell>
          <cell r="EE21">
            <v>1.02</v>
          </cell>
          <cell r="EF21">
            <v>1.02</v>
          </cell>
          <cell r="EG21">
            <v>1.02</v>
          </cell>
          <cell r="EH21">
            <v>1.02</v>
          </cell>
          <cell r="EI21">
            <v>1.02</v>
          </cell>
          <cell r="EJ21">
            <v>1.02</v>
          </cell>
          <cell r="EK21">
            <v>1.02</v>
          </cell>
          <cell r="EL21">
            <v>1.02</v>
          </cell>
          <cell r="EM21">
            <v>1.02</v>
          </cell>
          <cell r="EN21">
            <v>1.02</v>
          </cell>
          <cell r="EO21">
            <v>1.02</v>
          </cell>
          <cell r="EP21">
            <v>1.02</v>
          </cell>
          <cell r="EQ21">
            <v>1.02</v>
          </cell>
          <cell r="ER21">
            <v>1.02</v>
          </cell>
          <cell r="ES21">
            <v>1.02</v>
          </cell>
          <cell r="ET21">
            <v>1.02</v>
          </cell>
          <cell r="EU21">
            <v>1.02</v>
          </cell>
          <cell r="EV21">
            <v>1.02</v>
          </cell>
          <cell r="EW21">
            <v>1.02</v>
          </cell>
          <cell r="EX21">
            <v>1.02</v>
          </cell>
          <cell r="EY21">
            <v>1.02</v>
          </cell>
          <cell r="EZ21">
            <v>1.02</v>
          </cell>
          <cell r="FA21">
            <v>1.02</v>
          </cell>
          <cell r="FB21">
            <v>1.02</v>
          </cell>
          <cell r="FC21">
            <v>1.02</v>
          </cell>
          <cell r="FD21">
            <v>1.02</v>
          </cell>
          <cell r="FE21">
            <v>1.02</v>
          </cell>
          <cell r="FF21">
            <v>1.02</v>
          </cell>
          <cell r="FG21">
            <v>1.02</v>
          </cell>
          <cell r="FH21">
            <v>1.02</v>
          </cell>
          <cell r="FI21">
            <v>1.02</v>
          </cell>
          <cell r="FJ21">
            <v>1.02</v>
          </cell>
          <cell r="FK21">
            <v>1.02</v>
          </cell>
          <cell r="FL21">
            <v>1.02</v>
          </cell>
          <cell r="FM21">
            <v>1.02</v>
          </cell>
          <cell r="FN21">
            <v>1.02</v>
          </cell>
          <cell r="FO21">
            <v>1.02</v>
          </cell>
          <cell r="FP21">
            <v>1.02</v>
          </cell>
          <cell r="FQ21">
            <v>1.02</v>
          </cell>
          <cell r="FR21">
            <v>1.02</v>
          </cell>
          <cell r="FS21">
            <v>1.02</v>
          </cell>
          <cell r="FT21">
            <v>1.02</v>
          </cell>
          <cell r="FU21">
            <v>1.02</v>
          </cell>
          <cell r="FV21">
            <v>1.02</v>
          </cell>
          <cell r="FW21">
            <v>1.02</v>
          </cell>
          <cell r="FX21">
            <v>1.02</v>
          </cell>
          <cell r="FY21">
            <v>1.02</v>
          </cell>
          <cell r="FZ21">
            <v>1.02</v>
          </cell>
          <cell r="GA21">
            <v>1.02</v>
          </cell>
          <cell r="GB21">
            <v>1.02</v>
          </cell>
        </row>
        <row r="22">
          <cell r="B22" t="str">
            <v>IPCmes</v>
          </cell>
          <cell r="C22">
            <v>130.41722212334852</v>
          </cell>
          <cell r="D22">
            <v>130.56328941212666</v>
          </cell>
          <cell r="E22">
            <v>130.70952029626824</v>
          </cell>
          <cell r="F22">
            <v>130.85591495900005</v>
          </cell>
          <cell r="G22">
            <v>131.00247358375412</v>
          </cell>
          <cell r="H22">
            <v>131.14919635416794</v>
          </cell>
          <cell r="I22">
            <v>131.2960834540846</v>
          </cell>
          <cell r="J22">
            <v>131.44313506755316</v>
          </cell>
          <cell r="K22">
            <v>131.59035137882881</v>
          </cell>
          <cell r="L22">
            <v>131.73773257237309</v>
          </cell>
          <cell r="M22">
            <v>131.88527883285414</v>
          </cell>
          <cell r="N22">
            <v>132.03299034514694</v>
          </cell>
          <cell r="O22">
            <v>132.1808672943335</v>
          </cell>
          <cell r="P22">
            <v>132.32890986570314</v>
          </cell>
          <cell r="Q22">
            <v>0</v>
          </cell>
          <cell r="R22">
            <v>51.308478129117255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3</v>
          </cell>
          <cell r="X22">
            <v>4</v>
          </cell>
          <cell r="Y22">
            <v>5</v>
          </cell>
          <cell r="Z22">
            <v>6</v>
          </cell>
          <cell r="AA22">
            <v>7</v>
          </cell>
          <cell r="AB22">
            <v>8</v>
          </cell>
          <cell r="AC22">
            <v>8.1666666666666661</v>
          </cell>
          <cell r="AD22">
            <v>8.3333333333333321</v>
          </cell>
          <cell r="AE22">
            <v>8.4999999999999982</v>
          </cell>
          <cell r="AF22">
            <v>8.6666666666666643</v>
          </cell>
          <cell r="AG22">
            <v>8.8333333333333304</v>
          </cell>
          <cell r="AH22">
            <v>8.9999999999999964</v>
          </cell>
          <cell r="AI22">
            <v>9.1666666666666625</v>
          </cell>
          <cell r="AJ22">
            <v>9.3333333333333286</v>
          </cell>
          <cell r="AK22">
            <v>9.4999999999999947</v>
          </cell>
          <cell r="AL22">
            <v>9.6666666666666607</v>
          </cell>
          <cell r="AM22">
            <v>9.8333333333333268</v>
          </cell>
          <cell r="AN22">
            <v>9.9999999999999929</v>
          </cell>
          <cell r="AO22">
            <v>10.166666666666659</v>
          </cell>
          <cell r="AP22">
            <v>10.333333333333325</v>
          </cell>
          <cell r="AQ22">
            <v>10.499999999999991</v>
          </cell>
          <cell r="AR22">
            <v>10.666666666666657</v>
          </cell>
          <cell r="AS22">
            <v>10.833333333333323</v>
          </cell>
          <cell r="AT22">
            <v>10.999999999999989</v>
          </cell>
          <cell r="AU22">
            <v>11.166666666666655</v>
          </cell>
          <cell r="AV22">
            <v>11.333333333333321</v>
          </cell>
          <cell r="AW22">
            <v>11.499999999999988</v>
          </cell>
          <cell r="AX22">
            <v>11.666666666666654</v>
          </cell>
          <cell r="AY22">
            <v>11.83333333333332</v>
          </cell>
          <cell r="AZ22">
            <v>11.999999999999986</v>
          </cell>
          <cell r="BA22">
            <v>12.166666666666652</v>
          </cell>
          <cell r="BB22">
            <v>12.333333333333318</v>
          </cell>
          <cell r="BC22">
            <v>12.499999999999984</v>
          </cell>
          <cell r="BD22">
            <v>12.66666666666665</v>
          </cell>
          <cell r="BE22">
            <v>12.833333333333316</v>
          </cell>
          <cell r="BF22">
            <v>12.999999999999982</v>
          </cell>
          <cell r="BG22">
            <v>13.166666666666648</v>
          </cell>
          <cell r="BH22">
            <v>13.333333333333314</v>
          </cell>
          <cell r="BI22">
            <v>13.49999999999998</v>
          </cell>
          <cell r="BJ22">
            <v>13.666666666666647</v>
          </cell>
          <cell r="BK22">
            <v>13.833333333333313</v>
          </cell>
          <cell r="BL22">
            <v>13.999999999999979</v>
          </cell>
          <cell r="BM22">
            <v>14.166666666666645</v>
          </cell>
          <cell r="BN22">
            <v>14.333333333333311</v>
          </cell>
          <cell r="BO22">
            <v>14.499999999999977</v>
          </cell>
          <cell r="BP22">
            <v>14.666666666666643</v>
          </cell>
          <cell r="BQ22">
            <v>14.833333333333309</v>
          </cell>
          <cell r="BR22">
            <v>14.999999999999975</v>
          </cell>
          <cell r="BS22">
            <v>15.166666666666641</v>
          </cell>
          <cell r="BT22">
            <v>15.333333333333307</v>
          </cell>
          <cell r="BU22">
            <v>15.499999999999973</v>
          </cell>
          <cell r="BV22">
            <v>15.666666666666639</v>
          </cell>
          <cell r="BW22">
            <v>15.833333333333306</v>
          </cell>
          <cell r="BX22">
            <v>15.999999999999972</v>
          </cell>
          <cell r="BY22">
            <v>16.166666666666639</v>
          </cell>
          <cell r="BZ22">
            <v>16.333333333333307</v>
          </cell>
          <cell r="CA22">
            <v>16.499999999999975</v>
          </cell>
          <cell r="CB22">
            <v>16.666666666666643</v>
          </cell>
          <cell r="CC22">
            <v>16.833333333333311</v>
          </cell>
          <cell r="CD22">
            <v>16.999999999999979</v>
          </cell>
          <cell r="CE22">
            <v>17.166666666666647</v>
          </cell>
          <cell r="CF22">
            <v>17.333333333333314</v>
          </cell>
          <cell r="CG22">
            <v>17.499999999999982</v>
          </cell>
          <cell r="CH22">
            <v>17.66666666666665</v>
          </cell>
          <cell r="CI22">
            <v>17.833333333333318</v>
          </cell>
          <cell r="CJ22">
            <v>17.999999999999986</v>
          </cell>
          <cell r="CK22">
            <v>18.166666666666654</v>
          </cell>
          <cell r="CL22">
            <v>18.333333333333321</v>
          </cell>
          <cell r="CM22">
            <v>18.499999999999989</v>
          </cell>
          <cell r="CN22">
            <v>18.666666666666657</v>
          </cell>
          <cell r="CO22">
            <v>18.833333333333325</v>
          </cell>
          <cell r="CP22">
            <v>18.999999999999993</v>
          </cell>
          <cell r="CQ22">
            <v>19.166666666666661</v>
          </cell>
          <cell r="CR22">
            <v>19.333333333333329</v>
          </cell>
          <cell r="CS22">
            <v>19.499999999999996</v>
          </cell>
          <cell r="CT22">
            <v>19.666666666666664</v>
          </cell>
          <cell r="CU22">
            <v>19.833333333333332</v>
          </cell>
          <cell r="CV22">
            <v>20</v>
          </cell>
          <cell r="CW22">
            <v>20.166666666666668</v>
          </cell>
          <cell r="CX22">
            <v>20.333333333333336</v>
          </cell>
          <cell r="CY22">
            <v>20.500000000000004</v>
          </cell>
          <cell r="CZ22">
            <v>20.666666666666671</v>
          </cell>
          <cell r="DA22">
            <v>20.833333333333339</v>
          </cell>
          <cell r="DB22">
            <v>21.000000000000007</v>
          </cell>
          <cell r="DC22">
            <v>21.166666666666675</v>
          </cell>
          <cell r="DD22">
            <v>21.333333333333343</v>
          </cell>
          <cell r="DE22">
            <v>21.500000000000011</v>
          </cell>
          <cell r="DF22">
            <v>21.666666666666679</v>
          </cell>
          <cell r="DG22">
            <v>21.833333333333346</v>
          </cell>
          <cell r="DH22">
            <v>22.000000000000014</v>
          </cell>
          <cell r="DI22">
            <v>22.166666666666682</v>
          </cell>
          <cell r="DJ22">
            <v>22.33333333333335</v>
          </cell>
          <cell r="DK22">
            <v>22.500000000000018</v>
          </cell>
          <cell r="DL22">
            <v>22.666666666666686</v>
          </cell>
          <cell r="DM22">
            <v>22.833333333333353</v>
          </cell>
          <cell r="DN22">
            <v>23.000000000000021</v>
          </cell>
          <cell r="DO22">
            <v>23.166666666666689</v>
          </cell>
          <cell r="DP22">
            <v>23.333333333333357</v>
          </cell>
          <cell r="DQ22">
            <v>23.500000000000025</v>
          </cell>
          <cell r="DR22">
            <v>23.666666666666693</v>
          </cell>
          <cell r="DS22">
            <v>23.833333333333361</v>
          </cell>
          <cell r="DT22">
            <v>24.000000000000028</v>
          </cell>
          <cell r="DU22">
            <v>24.166666666666696</v>
          </cell>
          <cell r="DV22">
            <v>24.333333333333364</v>
          </cell>
          <cell r="DW22">
            <v>24.500000000000032</v>
          </cell>
          <cell r="DX22">
            <v>24.6666666666667</v>
          </cell>
          <cell r="DY22">
            <v>24.833333333333368</v>
          </cell>
          <cell r="DZ22">
            <v>25.000000000000036</v>
          </cell>
          <cell r="EA22">
            <v>25.166666666666703</v>
          </cell>
          <cell r="EB22">
            <v>25.333333333333371</v>
          </cell>
          <cell r="EC22">
            <v>25.500000000000039</v>
          </cell>
          <cell r="ED22">
            <v>25.666666666666707</v>
          </cell>
          <cell r="EE22">
            <v>25.833333333333375</v>
          </cell>
          <cell r="EF22">
            <v>26.000000000000043</v>
          </cell>
          <cell r="EG22">
            <v>26.16666666666671</v>
          </cell>
          <cell r="EH22">
            <v>26.333333333333378</v>
          </cell>
          <cell r="EI22">
            <v>26.500000000000046</v>
          </cell>
          <cell r="EJ22">
            <v>26.666666666666714</v>
          </cell>
          <cell r="EK22">
            <v>26.833333333333382</v>
          </cell>
          <cell r="EL22">
            <v>27.00000000000005</v>
          </cell>
          <cell r="EM22">
            <v>27.166666666666718</v>
          </cell>
          <cell r="EN22">
            <v>27.333333333333385</v>
          </cell>
          <cell r="EO22">
            <v>27.500000000000053</v>
          </cell>
          <cell r="EP22">
            <v>27.666666666666721</v>
          </cell>
          <cell r="EQ22">
            <v>27.833333333333389</v>
          </cell>
          <cell r="ER22">
            <v>28.000000000000057</v>
          </cell>
          <cell r="ES22">
            <v>28.166666666666725</v>
          </cell>
          <cell r="ET22">
            <v>28.333333333333393</v>
          </cell>
          <cell r="EU22">
            <v>28.50000000000006</v>
          </cell>
          <cell r="EV22">
            <v>28.666666666666728</v>
          </cell>
          <cell r="EW22">
            <v>28.833333333333396</v>
          </cell>
          <cell r="EX22">
            <v>29.000000000000064</v>
          </cell>
          <cell r="EY22">
            <v>29.166666666666732</v>
          </cell>
          <cell r="EZ22">
            <v>29.3333333333334</v>
          </cell>
          <cell r="FA22">
            <v>29.500000000000068</v>
          </cell>
          <cell r="FB22">
            <v>29.666666666666735</v>
          </cell>
          <cell r="FC22">
            <v>29.833333333333403</v>
          </cell>
          <cell r="FD22">
            <v>30.000000000000071</v>
          </cell>
          <cell r="FE22">
            <v>30.166666666666739</v>
          </cell>
          <cell r="FF22">
            <v>30.333333333333407</v>
          </cell>
          <cell r="FG22">
            <v>30.500000000000075</v>
          </cell>
          <cell r="FH22">
            <v>30.666666666666742</v>
          </cell>
          <cell r="FI22">
            <v>30.83333333333341</v>
          </cell>
          <cell r="FJ22">
            <v>31.000000000000078</v>
          </cell>
          <cell r="FK22">
            <v>31.166666666666746</v>
          </cell>
          <cell r="FL22">
            <v>31.333333333333414</v>
          </cell>
          <cell r="FM22">
            <v>31.500000000000082</v>
          </cell>
          <cell r="FN22">
            <v>31.66666666666675</v>
          </cell>
          <cell r="FO22">
            <v>31.833333333333417</v>
          </cell>
          <cell r="FP22">
            <v>32.000000000000085</v>
          </cell>
          <cell r="FQ22">
            <v>32.16666666666675</v>
          </cell>
          <cell r="FR22">
            <v>32.333333333333414</v>
          </cell>
          <cell r="FS22">
            <v>32.500000000000078</v>
          </cell>
          <cell r="FT22">
            <v>32.666666666666742</v>
          </cell>
          <cell r="FU22">
            <v>32.833333333333407</v>
          </cell>
          <cell r="FV22">
            <v>33.000000000000071</v>
          </cell>
          <cell r="FW22">
            <v>33.166666666666735</v>
          </cell>
          <cell r="FX22">
            <v>33.3333333333334</v>
          </cell>
          <cell r="FY22">
            <v>33.500000000000064</v>
          </cell>
          <cell r="FZ22">
            <v>33.666666666666728</v>
          </cell>
          <cell r="GA22">
            <v>33.833333333333393</v>
          </cell>
          <cell r="GB22">
            <v>34.000000000000057</v>
          </cell>
        </row>
        <row r="23">
          <cell r="B23" t="str">
            <v>Tasa (RD$/US$)</v>
          </cell>
          <cell r="C23">
            <v>50.345114602610082</v>
          </cell>
          <cell r="D23">
            <v>50.551857418859633</v>
          </cell>
          <cell r="E23">
            <v>50.759449226960911</v>
          </cell>
          <cell r="F23">
            <v>50.967893513309093</v>
          </cell>
          <cell r="G23">
            <v>51.177193778616321</v>
          </cell>
          <cell r="H23">
            <v>51.387353537970448</v>
          </cell>
          <cell r="I23">
            <v>51.598376320894069</v>
          </cell>
          <cell r="J23">
            <v>51.81026567140384</v>
          </cell>
          <cell r="K23">
            <v>52.023025148069898</v>
          </cell>
          <cell r="L23">
            <v>52.236658324075741</v>
          </cell>
          <cell r="M23">
            <v>52.451168787278178</v>
          </cell>
          <cell r="N23">
            <v>52.666560140267585</v>
          </cell>
          <cell r="O23">
            <v>52.882836000428426</v>
          </cell>
          <cell r="P23">
            <v>53.099999999999994</v>
          </cell>
          <cell r="Q23">
            <v>53.108600000000003</v>
          </cell>
          <cell r="R23">
            <v>53.370199999999997</v>
          </cell>
          <cell r="S23">
            <v>53.738900000000001</v>
          </cell>
          <cell r="T23">
            <v>54.201900000000002</v>
          </cell>
          <cell r="U23">
            <v>55.391399999999997</v>
          </cell>
          <cell r="V23">
            <v>57.935299999999998</v>
          </cell>
          <cell r="W23">
            <v>58.127785101921283</v>
          </cell>
          <cell r="X23">
            <v>58.320909719206462</v>
          </cell>
          <cell r="Y23">
            <v>58.51467597659088</v>
          </cell>
          <cell r="Z23">
            <v>58.709086005869146</v>
          </cell>
          <cell r="AA23">
            <v>58.904141945918568</v>
          </cell>
          <cell r="AB23">
            <v>59.099845942722695</v>
          </cell>
          <cell r="AC23">
            <v>59.18317927605603</v>
          </cell>
          <cell r="AD23">
            <v>59.266512609389366</v>
          </cell>
          <cell r="AE23">
            <v>59.349845942722702</v>
          </cell>
          <cell r="AF23">
            <v>59.433179276056038</v>
          </cell>
          <cell r="AG23">
            <v>59.516512609389373</v>
          </cell>
          <cell r="AH23">
            <v>59.599845942722709</v>
          </cell>
          <cell r="AI23">
            <v>59.683179276056045</v>
          </cell>
          <cell r="AJ23">
            <v>59.76651260938938</v>
          </cell>
          <cell r="AK23">
            <v>59.849845942722716</v>
          </cell>
          <cell r="AL23">
            <v>59.933179276056052</v>
          </cell>
          <cell r="AM23">
            <v>60.016512609389387</v>
          </cell>
          <cell r="AN23">
            <v>60.099845942722723</v>
          </cell>
          <cell r="AO23">
            <v>60.183179276056059</v>
          </cell>
          <cell r="AP23">
            <v>60.266512609389395</v>
          </cell>
          <cell r="AQ23">
            <v>60.34984594272273</v>
          </cell>
          <cell r="AR23">
            <v>60.433179276056066</v>
          </cell>
          <cell r="AS23">
            <v>60.516512609389402</v>
          </cell>
          <cell r="AT23">
            <v>60.599845942722737</v>
          </cell>
          <cell r="AU23">
            <v>60.683179276056073</v>
          </cell>
          <cell r="AV23">
            <v>60.766512609389409</v>
          </cell>
          <cell r="AW23">
            <v>60.849845942722744</v>
          </cell>
          <cell r="AX23">
            <v>60.93317927605608</v>
          </cell>
          <cell r="AY23">
            <v>61.016512609389416</v>
          </cell>
          <cell r="AZ23">
            <v>61.099845942722752</v>
          </cell>
          <cell r="BA23">
            <v>61.183179276056087</v>
          </cell>
          <cell r="BB23">
            <v>61.266512609389423</v>
          </cell>
          <cell r="BC23">
            <v>61.349845942722759</v>
          </cell>
          <cell r="BD23">
            <v>61.433179276056094</v>
          </cell>
          <cell r="BE23">
            <v>61.51651260938943</v>
          </cell>
          <cell r="BF23">
            <v>61.599845942722766</v>
          </cell>
          <cell r="BG23">
            <v>61.683179276056102</v>
          </cell>
          <cell r="BH23">
            <v>61.766512609389437</v>
          </cell>
          <cell r="BI23">
            <v>61.849845942722773</v>
          </cell>
          <cell r="BJ23">
            <v>61.933179276056109</v>
          </cell>
          <cell r="BK23">
            <v>62.016512609389444</v>
          </cell>
          <cell r="BL23">
            <v>62.09984594272278</v>
          </cell>
          <cell r="BM23">
            <v>62.183179276056116</v>
          </cell>
          <cell r="BN23">
            <v>62.266512609389451</v>
          </cell>
          <cell r="BO23">
            <v>62.349845942722787</v>
          </cell>
          <cell r="BP23">
            <v>62.433179276056123</v>
          </cell>
          <cell r="BQ23">
            <v>62.516512609389459</v>
          </cell>
          <cell r="BR23">
            <v>62.599845942722794</v>
          </cell>
          <cell r="BS23">
            <v>62.68317927605613</v>
          </cell>
          <cell r="BT23">
            <v>62.766512609389466</v>
          </cell>
          <cell r="BU23">
            <v>62.849845942722801</v>
          </cell>
          <cell r="BV23">
            <v>62.933179276056137</v>
          </cell>
          <cell r="BW23">
            <v>63.016512609389473</v>
          </cell>
          <cell r="BX23">
            <v>63.099845942722808</v>
          </cell>
          <cell r="BY23">
            <v>63.183179276056144</v>
          </cell>
          <cell r="BZ23">
            <v>63.26651260938948</v>
          </cell>
          <cell r="CA23">
            <v>63.349845942722816</v>
          </cell>
          <cell r="CB23">
            <v>63.433179276056151</v>
          </cell>
          <cell r="CC23">
            <v>63.516512609389487</v>
          </cell>
          <cell r="CD23">
            <v>63.599845942722823</v>
          </cell>
          <cell r="CE23">
            <v>63.683179276056158</v>
          </cell>
          <cell r="CF23">
            <v>63.766512609389494</v>
          </cell>
          <cell r="CG23">
            <v>63.84984594272283</v>
          </cell>
          <cell r="CH23">
            <v>63.933179276056165</v>
          </cell>
          <cell r="CI23">
            <v>64.016512609389494</v>
          </cell>
          <cell r="CJ23">
            <v>64.099845942722823</v>
          </cell>
          <cell r="CK23">
            <v>64.183179276056151</v>
          </cell>
          <cell r="CL23">
            <v>64.26651260938948</v>
          </cell>
          <cell r="CM23">
            <v>64.349845942722808</v>
          </cell>
          <cell r="CN23">
            <v>64.433179276056137</v>
          </cell>
          <cell r="CO23">
            <v>64.516512609389466</v>
          </cell>
          <cell r="CP23">
            <v>64.599845942722794</v>
          </cell>
          <cell r="CQ23">
            <v>64.683179276056123</v>
          </cell>
          <cell r="CR23">
            <v>64.766512609389451</v>
          </cell>
          <cell r="CS23">
            <v>64.84984594272278</v>
          </cell>
          <cell r="CT23">
            <v>64.933179276056109</v>
          </cell>
          <cell r="CU23">
            <v>65.016512609389437</v>
          </cell>
          <cell r="CV23">
            <v>65.099845942722766</v>
          </cell>
          <cell r="CW23">
            <v>65.183179276056094</v>
          </cell>
          <cell r="CX23">
            <v>65.266512609389423</v>
          </cell>
          <cell r="CY23">
            <v>65.349845942722752</v>
          </cell>
          <cell r="CZ23">
            <v>65.43317927605608</v>
          </cell>
          <cell r="DA23">
            <v>65.516512609389409</v>
          </cell>
          <cell r="DB23">
            <v>65.599845942722737</v>
          </cell>
          <cell r="DC23">
            <v>65.683179276056066</v>
          </cell>
          <cell r="DD23">
            <v>65.766512609389395</v>
          </cell>
          <cell r="DE23">
            <v>65.849845942722723</v>
          </cell>
          <cell r="DF23">
            <v>65.933179276056052</v>
          </cell>
          <cell r="DG23">
            <v>66.01651260938938</v>
          </cell>
          <cell r="DH23">
            <v>66.099845942722709</v>
          </cell>
          <cell r="DI23">
            <v>66.183179276056038</v>
          </cell>
          <cell r="DJ23">
            <v>66.266512609389366</v>
          </cell>
          <cell r="DK23">
            <v>66.349845942722695</v>
          </cell>
          <cell r="DL23">
            <v>66.433179276056023</v>
          </cell>
          <cell r="DM23">
            <v>66.516512609389352</v>
          </cell>
          <cell r="DN23">
            <v>66.599845942722681</v>
          </cell>
          <cell r="DO23">
            <v>66.683179276056009</v>
          </cell>
          <cell r="DP23">
            <v>66.766512609389338</v>
          </cell>
          <cell r="DQ23">
            <v>66.849845942722666</v>
          </cell>
          <cell r="DR23">
            <v>66.933179276055995</v>
          </cell>
          <cell r="DS23">
            <v>67.016512609389324</v>
          </cell>
          <cell r="DT23">
            <v>67.099845942722652</v>
          </cell>
          <cell r="DU23">
            <v>67.183179276055981</v>
          </cell>
          <cell r="DV23">
            <v>67.266512609389309</v>
          </cell>
          <cell r="DW23">
            <v>67.349845942722638</v>
          </cell>
          <cell r="DX23">
            <v>67.433179276055967</v>
          </cell>
          <cell r="DY23">
            <v>67.516512609389295</v>
          </cell>
          <cell r="DZ23">
            <v>67.599845942722624</v>
          </cell>
          <cell r="EA23">
            <v>67.683179276055952</v>
          </cell>
          <cell r="EB23">
            <v>67.766512609389281</v>
          </cell>
          <cell r="EC23">
            <v>67.849845942722609</v>
          </cell>
          <cell r="ED23">
            <v>67.933179276055938</v>
          </cell>
          <cell r="EE23">
            <v>68.016512609389267</v>
          </cell>
          <cell r="EF23">
            <v>68.099845942722595</v>
          </cell>
          <cell r="EG23">
            <v>68.183179276055924</v>
          </cell>
          <cell r="EH23">
            <v>68.266512609389252</v>
          </cell>
          <cell r="EI23">
            <v>68.349845942722581</v>
          </cell>
          <cell r="EJ23">
            <v>68.43317927605591</v>
          </cell>
          <cell r="EK23">
            <v>68.516512609389238</v>
          </cell>
          <cell r="EL23">
            <v>68.599845942722567</v>
          </cell>
          <cell r="EM23">
            <v>68.683179276055895</v>
          </cell>
          <cell r="EN23">
            <v>68.766512609389224</v>
          </cell>
          <cell r="EO23">
            <v>68.849845942722553</v>
          </cell>
          <cell r="EP23">
            <v>68.933179276055881</v>
          </cell>
          <cell r="EQ23">
            <v>69.01651260938921</v>
          </cell>
          <cell r="ER23">
            <v>69.099845942722538</v>
          </cell>
          <cell r="ES23">
            <v>69.183179276055867</v>
          </cell>
          <cell r="ET23">
            <v>69.266512609389196</v>
          </cell>
          <cell r="EU23">
            <v>69.349845942722524</v>
          </cell>
          <cell r="EV23">
            <v>69.433179276055853</v>
          </cell>
          <cell r="EW23">
            <v>69.516512609389181</v>
          </cell>
          <cell r="EX23">
            <v>69.59984594272251</v>
          </cell>
          <cell r="EY23">
            <v>69.683179276055839</v>
          </cell>
          <cell r="EZ23">
            <v>69.766512609389167</v>
          </cell>
          <cell r="FA23">
            <v>69.849845942722496</v>
          </cell>
          <cell r="FB23">
            <v>69.933179276055824</v>
          </cell>
          <cell r="FC23">
            <v>70.016512609389153</v>
          </cell>
          <cell r="FD23">
            <v>70.099845942722482</v>
          </cell>
          <cell r="FE23">
            <v>70.18317927605581</v>
          </cell>
          <cell r="FF23">
            <v>70.266512609389139</v>
          </cell>
          <cell r="FG23">
            <v>70.349845942722467</v>
          </cell>
          <cell r="FH23">
            <v>70.433179276055796</v>
          </cell>
          <cell r="FI23">
            <v>70.516512609389125</v>
          </cell>
          <cell r="FJ23">
            <v>70.599845942722453</v>
          </cell>
          <cell r="FK23">
            <v>70.683179276055782</v>
          </cell>
          <cell r="FL23">
            <v>70.76651260938911</v>
          </cell>
          <cell r="FM23">
            <v>70.849845942722439</v>
          </cell>
          <cell r="FN23">
            <v>70.933179276055768</v>
          </cell>
          <cell r="FO23">
            <v>71.016512609389096</v>
          </cell>
          <cell r="FP23">
            <v>71.099845942722425</v>
          </cell>
          <cell r="FQ23">
            <v>71.183179276055753</v>
          </cell>
          <cell r="FR23">
            <v>71.266512609389082</v>
          </cell>
          <cell r="FS23">
            <v>71.349845942722411</v>
          </cell>
          <cell r="FT23">
            <v>71.433179276055739</v>
          </cell>
          <cell r="FU23">
            <v>71.516512609389068</v>
          </cell>
          <cell r="FV23">
            <v>71.599845942722396</v>
          </cell>
          <cell r="FW23">
            <v>71.683179276055725</v>
          </cell>
          <cell r="FX23">
            <v>71.766512609389054</v>
          </cell>
          <cell r="FY23">
            <v>71.849845942722382</v>
          </cell>
          <cell r="FZ23">
            <v>71.933179276055711</v>
          </cell>
          <cell r="GA23">
            <v>72.016512609389039</v>
          </cell>
          <cell r="GB23">
            <v>72.099845942722368</v>
          </cell>
        </row>
        <row r="24">
          <cell r="B24" t="str">
            <v>Multiplicador Tasa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  <cell r="AM24">
            <v>1</v>
          </cell>
          <cell r="AN24">
            <v>1</v>
          </cell>
          <cell r="AO24">
            <v>1</v>
          </cell>
          <cell r="AP24">
            <v>1</v>
          </cell>
          <cell r="AQ24">
            <v>1</v>
          </cell>
          <cell r="AR24">
            <v>1</v>
          </cell>
          <cell r="AS24">
            <v>1</v>
          </cell>
          <cell r="AT24">
            <v>1</v>
          </cell>
          <cell r="AU24">
            <v>1</v>
          </cell>
          <cell r="AV24">
            <v>1</v>
          </cell>
          <cell r="AW24">
            <v>1</v>
          </cell>
          <cell r="AX24">
            <v>1</v>
          </cell>
          <cell r="AY24">
            <v>1</v>
          </cell>
          <cell r="AZ24">
            <v>1</v>
          </cell>
          <cell r="BA24">
            <v>1</v>
          </cell>
          <cell r="BB24">
            <v>1</v>
          </cell>
          <cell r="BC24">
            <v>1</v>
          </cell>
          <cell r="BD24">
            <v>1</v>
          </cell>
          <cell r="BE24">
            <v>1</v>
          </cell>
          <cell r="BF24">
            <v>1</v>
          </cell>
          <cell r="BG24">
            <v>1</v>
          </cell>
          <cell r="BH24">
            <v>1</v>
          </cell>
          <cell r="BI24">
            <v>1</v>
          </cell>
          <cell r="BJ24">
            <v>1</v>
          </cell>
          <cell r="BK24">
            <v>1</v>
          </cell>
          <cell r="BL24">
            <v>1</v>
          </cell>
          <cell r="BM24">
            <v>1</v>
          </cell>
          <cell r="BN24">
            <v>1</v>
          </cell>
          <cell r="BO24">
            <v>1</v>
          </cell>
          <cell r="BP24">
            <v>1</v>
          </cell>
          <cell r="BQ24">
            <v>1</v>
          </cell>
          <cell r="BR24">
            <v>1</v>
          </cell>
          <cell r="BS24">
            <v>1</v>
          </cell>
          <cell r="BT24">
            <v>1</v>
          </cell>
          <cell r="BU24">
            <v>1</v>
          </cell>
          <cell r="BV24">
            <v>1</v>
          </cell>
          <cell r="BW24">
            <v>1</v>
          </cell>
          <cell r="BX24">
            <v>1</v>
          </cell>
          <cell r="BY24">
            <v>1</v>
          </cell>
          <cell r="BZ24">
            <v>1</v>
          </cell>
          <cell r="CA24">
            <v>1</v>
          </cell>
          <cell r="CB24">
            <v>1</v>
          </cell>
          <cell r="CC24">
            <v>1</v>
          </cell>
          <cell r="CD24">
            <v>1</v>
          </cell>
          <cell r="CE24">
            <v>1</v>
          </cell>
          <cell r="CF24">
            <v>1</v>
          </cell>
          <cell r="CG24">
            <v>1</v>
          </cell>
          <cell r="CH24">
            <v>1</v>
          </cell>
          <cell r="CI24">
            <v>1</v>
          </cell>
          <cell r="CJ24">
            <v>1</v>
          </cell>
          <cell r="CK24">
            <v>1</v>
          </cell>
          <cell r="CL24">
            <v>1</v>
          </cell>
          <cell r="CM24">
            <v>1</v>
          </cell>
          <cell r="CN24">
            <v>1</v>
          </cell>
          <cell r="CO24">
            <v>1</v>
          </cell>
          <cell r="CP24">
            <v>1</v>
          </cell>
          <cell r="CQ24">
            <v>1</v>
          </cell>
          <cell r="CR24">
            <v>1</v>
          </cell>
          <cell r="CS24">
            <v>1</v>
          </cell>
          <cell r="CT24">
            <v>1</v>
          </cell>
          <cell r="CU24">
            <v>1</v>
          </cell>
          <cell r="CV24">
            <v>1</v>
          </cell>
          <cell r="CW24">
            <v>1</v>
          </cell>
          <cell r="CX24">
            <v>1</v>
          </cell>
          <cell r="CY24">
            <v>1</v>
          </cell>
          <cell r="CZ24">
            <v>1</v>
          </cell>
          <cell r="DA24">
            <v>1</v>
          </cell>
          <cell r="DB24">
            <v>1</v>
          </cell>
          <cell r="DC24">
            <v>1</v>
          </cell>
          <cell r="DD24">
            <v>1</v>
          </cell>
          <cell r="DE24">
            <v>1</v>
          </cell>
          <cell r="DF24">
            <v>1</v>
          </cell>
          <cell r="DG24">
            <v>1</v>
          </cell>
          <cell r="DH24">
            <v>1</v>
          </cell>
          <cell r="DI24">
            <v>1</v>
          </cell>
          <cell r="DJ24">
            <v>1</v>
          </cell>
          <cell r="DK24">
            <v>1</v>
          </cell>
          <cell r="DL24">
            <v>1</v>
          </cell>
          <cell r="DM24">
            <v>1</v>
          </cell>
          <cell r="DN24">
            <v>1</v>
          </cell>
          <cell r="DO24">
            <v>1</v>
          </cell>
          <cell r="DP24">
            <v>1</v>
          </cell>
          <cell r="DQ24">
            <v>1</v>
          </cell>
          <cell r="DR24">
            <v>1</v>
          </cell>
          <cell r="DS24">
            <v>1</v>
          </cell>
          <cell r="DT24">
            <v>1</v>
          </cell>
          <cell r="DU24">
            <v>1</v>
          </cell>
          <cell r="DV24">
            <v>1</v>
          </cell>
          <cell r="DW24">
            <v>1</v>
          </cell>
          <cell r="DX24">
            <v>1</v>
          </cell>
          <cell r="DY24">
            <v>1</v>
          </cell>
          <cell r="DZ24">
            <v>1</v>
          </cell>
          <cell r="EA24">
            <v>1</v>
          </cell>
          <cell r="EB24">
            <v>1</v>
          </cell>
          <cell r="EC24">
            <v>1</v>
          </cell>
          <cell r="ED24">
            <v>1</v>
          </cell>
          <cell r="EE24">
            <v>1</v>
          </cell>
          <cell r="EF24">
            <v>1</v>
          </cell>
          <cell r="EG24">
            <v>1</v>
          </cell>
          <cell r="EH24">
            <v>1</v>
          </cell>
          <cell r="EI24">
            <v>1</v>
          </cell>
          <cell r="EJ24">
            <v>1</v>
          </cell>
          <cell r="EK24">
            <v>1</v>
          </cell>
          <cell r="EL24">
            <v>1</v>
          </cell>
          <cell r="EM24">
            <v>1</v>
          </cell>
          <cell r="EN24">
            <v>1</v>
          </cell>
          <cell r="EO24">
            <v>1</v>
          </cell>
          <cell r="EP24">
            <v>1</v>
          </cell>
          <cell r="EQ24">
            <v>1</v>
          </cell>
          <cell r="ER24">
            <v>1</v>
          </cell>
          <cell r="ES24">
            <v>1</v>
          </cell>
          <cell r="ET24">
            <v>1</v>
          </cell>
          <cell r="EU24">
            <v>1</v>
          </cell>
          <cell r="EV24">
            <v>1</v>
          </cell>
          <cell r="EW24">
            <v>1</v>
          </cell>
          <cell r="EX24">
            <v>1</v>
          </cell>
          <cell r="EY24">
            <v>1</v>
          </cell>
          <cell r="EZ24">
            <v>1</v>
          </cell>
          <cell r="FA24">
            <v>1</v>
          </cell>
          <cell r="FB24">
            <v>1</v>
          </cell>
          <cell r="FC24">
            <v>1</v>
          </cell>
          <cell r="FD24">
            <v>1</v>
          </cell>
          <cell r="FE24">
            <v>1</v>
          </cell>
          <cell r="FF24">
            <v>1</v>
          </cell>
          <cell r="FG24">
            <v>1</v>
          </cell>
          <cell r="FH24">
            <v>1</v>
          </cell>
          <cell r="FI24">
            <v>1</v>
          </cell>
          <cell r="FJ24">
            <v>1</v>
          </cell>
          <cell r="FK24">
            <v>1</v>
          </cell>
          <cell r="FL24">
            <v>1</v>
          </cell>
          <cell r="FM24">
            <v>1</v>
          </cell>
          <cell r="FN24">
            <v>1</v>
          </cell>
          <cell r="FO24">
            <v>1</v>
          </cell>
          <cell r="FP24">
            <v>1</v>
          </cell>
          <cell r="FQ24">
            <v>1</v>
          </cell>
          <cell r="FR24">
            <v>1</v>
          </cell>
          <cell r="FS24">
            <v>1</v>
          </cell>
          <cell r="FT24">
            <v>1</v>
          </cell>
          <cell r="FU24">
            <v>1</v>
          </cell>
          <cell r="FV24">
            <v>1</v>
          </cell>
          <cell r="FW24">
            <v>1</v>
          </cell>
          <cell r="FX24">
            <v>1</v>
          </cell>
          <cell r="FY24">
            <v>1</v>
          </cell>
          <cell r="FZ24">
            <v>1</v>
          </cell>
          <cell r="GA24">
            <v>1</v>
          </cell>
          <cell r="GB24">
            <v>1</v>
          </cell>
        </row>
        <row r="25">
          <cell r="B25" t="str">
            <v>PTU (ctvs. US$ / kWh)</v>
          </cell>
          <cell r="C25" t="str">
            <v>US$ / KWh</v>
          </cell>
          <cell r="D25">
            <v>8.1881870319381964E-3</v>
          </cell>
          <cell r="E25">
            <v>8.1677343066924486E-3</v>
          </cell>
          <cell r="F25">
            <v>8.1937351024720158E-3</v>
          </cell>
          <cell r="G25">
            <v>8.2252996093025756E-3</v>
          </cell>
          <cell r="H25">
            <v>8.2658309491601203E-3</v>
          </cell>
          <cell r="I25">
            <v>8.2896909395803724E-3</v>
          </cell>
          <cell r="J25">
            <v>8.3108744685281462E-3</v>
          </cell>
          <cell r="K25">
            <v>8.3272829500268038E-3</v>
          </cell>
          <cell r="L25">
            <v>8.3237305806678711E-3</v>
          </cell>
          <cell r="M25">
            <v>8.3361942494910007E-3</v>
          </cell>
          <cell r="N25">
            <v>8.3500588985005418E-3</v>
          </cell>
          <cell r="O25">
            <v>8.3444705680981671E-3</v>
          </cell>
          <cell r="P25">
            <v>8.3286111615036469E-3</v>
          </cell>
          <cell r="Q25">
            <v>8.6260673749812833E-3</v>
          </cell>
          <cell r="R25">
            <v>8.6650870524283951E-3</v>
          </cell>
          <cell r="S25">
            <v>8.6650870524283951E-3</v>
          </cell>
          <cell r="T25">
            <v>8.6650870524283951E-3</v>
          </cell>
          <cell r="U25">
            <v>8.6650870524283951E-3</v>
          </cell>
          <cell r="V25">
            <v>8.6650870524283951E-3</v>
          </cell>
          <cell r="W25">
            <v>8.6650870524283951E-3</v>
          </cell>
          <cell r="X25">
            <v>8.6650870524283951E-3</v>
          </cell>
          <cell r="Y25">
            <v>8.6650870524283951E-3</v>
          </cell>
          <cell r="Z25">
            <v>8.6650870524283951E-3</v>
          </cell>
          <cell r="AA25">
            <v>8.6650870524283951E-3</v>
          </cell>
          <cell r="AB25">
            <v>8.6650870524283951E-3</v>
          </cell>
          <cell r="AC25">
            <v>9.0151565693465038E-3</v>
          </cell>
          <cell r="AD25">
            <v>8.8304885973665669E-3</v>
          </cell>
          <cell r="AE25">
            <v>8.8653223632585293E-3</v>
          </cell>
          <cell r="AF25">
            <v>8.9141605687995621E-3</v>
          </cell>
          <cell r="AG25">
            <v>8.9404441059894278E-3</v>
          </cell>
          <cell r="AH25">
            <v>8.9660044103062695E-3</v>
          </cell>
          <cell r="AI25">
            <v>8.9855870595260661E-3</v>
          </cell>
          <cell r="AJ25">
            <v>8.9825673554680685E-3</v>
          </cell>
          <cell r="AK25">
            <v>8.9935681711095505E-3</v>
          </cell>
          <cell r="AL25">
            <v>9.0044081796657113E-3</v>
          </cell>
          <cell r="AM25">
            <v>8.9977702453966305E-3</v>
          </cell>
          <cell r="AN25">
            <v>8.9777971386985605E-3</v>
          </cell>
          <cell r="AO25">
            <v>9.2838922590982639E-3</v>
          </cell>
          <cell r="AP25">
            <v>9.306663732707084E-3</v>
          </cell>
          <cell r="AQ25">
            <v>9.3405001431019832E-3</v>
          </cell>
          <cell r="AR25">
            <v>9.3405001431019832E-3</v>
          </cell>
          <cell r="AS25">
            <v>9.3405001431019832E-3</v>
          </cell>
          <cell r="AT25">
            <v>9.3405001431019832E-3</v>
          </cell>
          <cell r="AU25">
            <v>9.3405001431019832E-3</v>
          </cell>
          <cell r="AV25">
            <v>9.3405001431019832E-3</v>
          </cell>
          <cell r="AW25">
            <v>9.3405001431019832E-3</v>
          </cell>
          <cell r="AX25">
            <v>9.3405001431019832E-3</v>
          </cell>
          <cell r="AY25">
            <v>9.3405001431019832E-3</v>
          </cell>
          <cell r="AZ25">
            <v>9.3405001431019832E-3</v>
          </cell>
          <cell r="BA25">
            <v>9.7178563488833029E-3</v>
          </cell>
          <cell r="BB25">
            <v>9.7178563488833029E-3</v>
          </cell>
          <cell r="BC25">
            <v>9.7178563488833029E-3</v>
          </cell>
          <cell r="BD25">
            <v>9.7178563488833029E-3</v>
          </cell>
          <cell r="BE25">
            <v>9.7178563488833029E-3</v>
          </cell>
          <cell r="BF25">
            <v>9.7178563488833029E-3</v>
          </cell>
          <cell r="BG25">
            <v>9.7178563488833029E-3</v>
          </cell>
          <cell r="BH25">
            <v>9.7178563488833029E-3</v>
          </cell>
          <cell r="BI25">
            <v>9.7178563488833029E-3</v>
          </cell>
          <cell r="BJ25">
            <v>9.7178563488833029E-3</v>
          </cell>
          <cell r="BK25">
            <v>9.7178563488833029E-3</v>
          </cell>
          <cell r="BL25">
            <v>9.7178563488833029E-3</v>
          </cell>
          <cell r="BM25">
            <v>9.7178563488833029E-3</v>
          </cell>
          <cell r="BN25">
            <v>9.7178563488833029E-3</v>
          </cell>
          <cell r="BO25">
            <v>9.7178563488833029E-3</v>
          </cell>
          <cell r="BP25">
            <v>9.7178563488833029E-3</v>
          </cell>
          <cell r="BQ25">
            <v>9.7178563488833029E-3</v>
          </cell>
          <cell r="BR25">
            <v>9.7178563488833029E-3</v>
          </cell>
          <cell r="BS25">
            <v>9.7178563488833029E-3</v>
          </cell>
          <cell r="BT25">
            <v>9.7178563488833029E-3</v>
          </cell>
          <cell r="BU25">
            <v>9.7178563488833029E-3</v>
          </cell>
          <cell r="BV25">
            <v>9.7178563488833029E-3</v>
          </cell>
          <cell r="BW25">
            <v>9.7178563488833029E-3</v>
          </cell>
          <cell r="BX25">
            <v>9.7178563488833029E-3</v>
          </cell>
          <cell r="BY25">
            <v>9.7178563488833029E-3</v>
          </cell>
          <cell r="BZ25">
            <v>9.7178563488833029E-3</v>
          </cell>
          <cell r="CA25">
            <v>9.7178563488833029E-3</v>
          </cell>
          <cell r="CB25">
            <v>9.7178563488833029E-3</v>
          </cell>
          <cell r="CC25">
            <v>9.7178563488833029E-3</v>
          </cell>
          <cell r="CD25">
            <v>9.7178563488833029E-3</v>
          </cell>
          <cell r="CE25">
            <v>9.7178563488833029E-3</v>
          </cell>
          <cell r="CF25">
            <v>9.7178563488833029E-3</v>
          </cell>
          <cell r="CG25">
            <v>9.7178563488833029E-3</v>
          </cell>
          <cell r="CH25">
            <v>9.7178563488833029E-3</v>
          </cell>
          <cell r="CI25">
            <v>9.7178563488833029E-3</v>
          </cell>
          <cell r="CJ25">
            <v>9.7178563488833029E-3</v>
          </cell>
          <cell r="CK25">
            <v>9.7178563488833029E-3</v>
          </cell>
          <cell r="CL25">
            <v>9.7178563488833029E-3</v>
          </cell>
          <cell r="CM25">
            <v>9.7178563488833029E-3</v>
          </cell>
          <cell r="CN25">
            <v>9.7178563488833029E-3</v>
          </cell>
          <cell r="CO25">
            <v>9.7178563488833029E-3</v>
          </cell>
          <cell r="CP25">
            <v>9.7178563488833029E-3</v>
          </cell>
          <cell r="CQ25">
            <v>9.7178563488833029E-3</v>
          </cell>
          <cell r="CR25">
            <v>9.7178563488833029E-3</v>
          </cell>
          <cell r="CS25">
            <v>9.7178563488833029E-3</v>
          </cell>
          <cell r="CT25">
            <v>9.7178563488833029E-3</v>
          </cell>
          <cell r="CU25">
            <v>9.7178563488833029E-3</v>
          </cell>
          <cell r="CV25">
            <v>9.7178563488833029E-3</v>
          </cell>
          <cell r="CW25">
            <v>9.7178563488833029E-3</v>
          </cell>
          <cell r="CX25">
            <v>9.7178563488833029E-3</v>
          </cell>
          <cell r="CY25">
            <v>9.7178563488833029E-3</v>
          </cell>
          <cell r="CZ25">
            <v>9.7178563488833029E-3</v>
          </cell>
          <cell r="DA25">
            <v>9.7178563488833029E-3</v>
          </cell>
          <cell r="DB25">
            <v>9.7178563488833029E-3</v>
          </cell>
          <cell r="DC25">
            <v>9.7178563488833029E-3</v>
          </cell>
          <cell r="DD25">
            <v>9.7178563488833029E-3</v>
          </cell>
          <cell r="DE25">
            <v>9.7178563488833029E-3</v>
          </cell>
          <cell r="DF25">
            <v>9.7178563488833029E-3</v>
          </cell>
          <cell r="DG25">
            <v>9.7178563488833029E-3</v>
          </cell>
          <cell r="DH25">
            <v>9.7178563488833029E-3</v>
          </cell>
          <cell r="DI25">
            <v>9.7178563488833029E-3</v>
          </cell>
          <cell r="DJ25">
            <v>9.7178563488833029E-3</v>
          </cell>
          <cell r="DK25">
            <v>9.7178563488833029E-3</v>
          </cell>
          <cell r="DL25">
            <v>9.7178563488833029E-3</v>
          </cell>
          <cell r="DM25">
            <v>9.7178563488833029E-3</v>
          </cell>
          <cell r="DN25">
            <v>9.7178563488833029E-3</v>
          </cell>
          <cell r="DO25">
            <v>9.7178563488833029E-3</v>
          </cell>
          <cell r="DP25">
            <v>9.7178563488833029E-3</v>
          </cell>
          <cell r="DQ25">
            <v>9.7178563488833029E-3</v>
          </cell>
          <cell r="DR25">
            <v>9.7178563488833029E-3</v>
          </cell>
          <cell r="DS25">
            <v>9.7178563488833029E-3</v>
          </cell>
          <cell r="DT25">
            <v>9.7178563488833029E-3</v>
          </cell>
          <cell r="DU25">
            <v>9.7178563488833029E-3</v>
          </cell>
          <cell r="DV25">
            <v>9.7178563488833029E-3</v>
          </cell>
          <cell r="DW25">
            <v>9.7178563488833029E-3</v>
          </cell>
          <cell r="DX25">
            <v>9.7178563488833029E-3</v>
          </cell>
          <cell r="DY25">
            <v>9.7178563488833029E-3</v>
          </cell>
          <cell r="DZ25">
            <v>9.7178563488833029E-3</v>
          </cell>
          <cell r="EA25">
            <v>9.7178563488833029E-3</v>
          </cell>
          <cell r="EB25">
            <v>9.7178563488833029E-3</v>
          </cell>
          <cell r="EC25">
            <v>9.7178563488833029E-3</v>
          </cell>
          <cell r="ED25">
            <v>9.7178563488833029E-3</v>
          </cell>
          <cell r="EE25">
            <v>9.7178563488833029E-3</v>
          </cell>
          <cell r="EF25">
            <v>9.7178563488833029E-3</v>
          </cell>
          <cell r="EG25">
            <v>9.7178563488833029E-3</v>
          </cell>
          <cell r="EH25">
            <v>9.7178563488833029E-3</v>
          </cell>
          <cell r="EI25">
            <v>9.7178563488833029E-3</v>
          </cell>
          <cell r="EJ25">
            <v>9.7178563488833029E-3</v>
          </cell>
          <cell r="EK25">
            <v>9.7178563488833029E-3</v>
          </cell>
          <cell r="EL25">
            <v>9.7178563488833029E-3</v>
          </cell>
          <cell r="EM25">
            <v>9.7178563488833029E-3</v>
          </cell>
          <cell r="EN25">
            <v>9.7178563488833029E-3</v>
          </cell>
          <cell r="EO25">
            <v>9.7178563488833029E-3</v>
          </cell>
          <cell r="EP25">
            <v>9.7178563488833029E-3</v>
          </cell>
          <cell r="EQ25">
            <v>9.7178563488833029E-3</v>
          </cell>
          <cell r="ER25">
            <v>9.7178563488833029E-3</v>
          </cell>
          <cell r="ES25">
            <v>9.7178563488833029E-3</v>
          </cell>
          <cell r="ET25">
            <v>9.7178563488833029E-3</v>
          </cell>
          <cell r="EU25">
            <v>9.7178563488833029E-3</v>
          </cell>
          <cell r="EV25">
            <v>9.7178563488833029E-3</v>
          </cell>
          <cell r="EW25">
            <v>9.7178563488833029E-3</v>
          </cell>
          <cell r="EX25">
            <v>9.7178563488833029E-3</v>
          </cell>
          <cell r="EY25">
            <v>9.7178563488833029E-3</v>
          </cell>
          <cell r="EZ25">
            <v>9.7178563488833029E-3</v>
          </cell>
          <cell r="FA25">
            <v>9.7178563488833029E-3</v>
          </cell>
          <cell r="FB25">
            <v>9.7178563488833029E-3</v>
          </cell>
          <cell r="FC25">
            <v>9.7178563488833029E-3</v>
          </cell>
          <cell r="FD25">
            <v>9.7178563488833029E-3</v>
          </cell>
          <cell r="FE25">
            <v>9.7178563488833029E-3</v>
          </cell>
          <cell r="FF25">
            <v>9.7178563488833029E-3</v>
          </cell>
          <cell r="FG25">
            <v>9.7178563488833029E-3</v>
          </cell>
          <cell r="FH25">
            <v>9.7178563488833029E-3</v>
          </cell>
          <cell r="FI25">
            <v>9.7178563488833029E-3</v>
          </cell>
          <cell r="FJ25">
            <v>9.7178563488833029E-3</v>
          </cell>
          <cell r="FK25">
            <v>9.7178563488833029E-3</v>
          </cell>
          <cell r="FL25">
            <v>9.7178563488833029E-3</v>
          </cell>
          <cell r="FM25">
            <v>9.7178563488833029E-3</v>
          </cell>
          <cell r="FN25">
            <v>9.7178563488833029E-3</v>
          </cell>
          <cell r="FO25">
            <v>9.7178563488833029E-3</v>
          </cell>
          <cell r="FP25">
            <v>9.7178563488833029E-3</v>
          </cell>
          <cell r="FQ25">
            <v>9.7178563488833029E-3</v>
          </cell>
          <cell r="FR25">
            <v>9.7178563488833029E-3</v>
          </cell>
          <cell r="FS25">
            <v>9.7178563488833029E-3</v>
          </cell>
          <cell r="FT25">
            <v>9.7178563488833029E-3</v>
          </cell>
          <cell r="FU25">
            <v>9.7178563488833029E-3</v>
          </cell>
          <cell r="FV25">
            <v>9.7178563488833029E-3</v>
          </cell>
          <cell r="FW25">
            <v>9.7178563488833029E-3</v>
          </cell>
          <cell r="FX25">
            <v>9.7178563488833029E-3</v>
          </cell>
          <cell r="FY25">
            <v>9.7178563488833029E-3</v>
          </cell>
          <cell r="FZ25">
            <v>9.7178563488833029E-3</v>
          </cell>
          <cell r="GA25">
            <v>9.7178563488833029E-3</v>
          </cell>
          <cell r="GB25">
            <v>9.7178563488833029E-3</v>
          </cell>
        </row>
        <row r="27">
          <cell r="B27" t="str">
            <v>SECTORES (Energía)</v>
          </cell>
          <cell r="C27" t="str">
            <v>Potencia SENI</v>
          </cell>
          <cell r="D27" t="str">
            <v>Energía</v>
          </cell>
          <cell r="E27">
            <v>378701.56006901461</v>
          </cell>
          <cell r="F27">
            <v>367211.88367365254</v>
          </cell>
          <cell r="G27">
            <v>411054.85581169836</v>
          </cell>
          <cell r="H27">
            <v>402625.67976941861</v>
          </cell>
          <cell r="I27">
            <v>440806.15715935663</v>
          </cell>
          <cell r="J27">
            <v>444054.61678272061</v>
          </cell>
          <cell r="K27">
            <v>461842.79106637253</v>
          </cell>
          <cell r="L27">
            <v>486215.4823751332</v>
          </cell>
          <cell r="M27">
            <v>464883.60903513653</v>
          </cell>
          <cell r="N27">
            <v>475378.16933568561</v>
          </cell>
          <cell r="O27">
            <v>430706.85542641865</v>
          </cell>
          <cell r="P27">
            <v>436184.33949539153</v>
          </cell>
          <cell r="Q27">
            <v>396205.52509323967</v>
          </cell>
          <cell r="R27">
            <v>364014.30543617986</v>
          </cell>
          <cell r="S27">
            <v>410286.54719570006</v>
          </cell>
          <cell r="T27">
            <v>400762.06109067902</v>
          </cell>
          <cell r="U27">
            <v>418566.06651000003</v>
          </cell>
          <cell r="V27">
            <v>420069.37596540252</v>
          </cell>
          <cell r="W27">
            <v>435579.50932957756</v>
          </cell>
          <cell r="X27">
            <v>430206.46202876716</v>
          </cell>
          <cell r="Y27">
            <v>434988.3907808087</v>
          </cell>
          <cell r="Z27">
            <v>444468.18016679201</v>
          </cell>
          <cell r="AA27">
            <v>418937.28117605112</v>
          </cell>
          <cell r="AB27">
            <v>428289.6724750959</v>
          </cell>
          <cell r="AC27">
            <v>533031.75098799146</v>
          </cell>
          <cell r="AD27">
            <v>533031.75098799146</v>
          </cell>
          <cell r="AE27">
            <v>533031.75098799146</v>
          </cell>
          <cell r="AF27">
            <v>533031.75098799146</v>
          </cell>
          <cell r="AG27">
            <v>533031.75098799146</v>
          </cell>
          <cell r="AH27">
            <v>533031.75098799146</v>
          </cell>
          <cell r="AI27">
            <v>533031.75098799146</v>
          </cell>
          <cell r="AJ27">
            <v>533031.75098799146</v>
          </cell>
          <cell r="AK27">
            <v>533031.75098799146</v>
          </cell>
          <cell r="AL27">
            <v>533031.75098799146</v>
          </cell>
          <cell r="AM27">
            <v>533031.75098799146</v>
          </cell>
          <cell r="AN27">
            <v>533031.75098799146</v>
          </cell>
          <cell r="AO27">
            <v>549022.70351763105</v>
          </cell>
          <cell r="AP27">
            <v>549022.70351763105</v>
          </cell>
          <cell r="AQ27">
            <v>549022.70351763105</v>
          </cell>
          <cell r="AR27">
            <v>549022.70351763105</v>
          </cell>
          <cell r="AS27">
            <v>549022.70351763105</v>
          </cell>
          <cell r="AT27">
            <v>549022.70351763105</v>
          </cell>
          <cell r="AU27">
            <v>549022.70351763105</v>
          </cell>
          <cell r="AV27">
            <v>549022.70351763105</v>
          </cell>
          <cell r="AW27">
            <v>549022.70351763105</v>
          </cell>
          <cell r="AX27">
            <v>549022.70351763105</v>
          </cell>
          <cell r="AY27">
            <v>549022.70351763105</v>
          </cell>
          <cell r="AZ27">
            <v>549022.70351763105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</row>
        <row r="28">
          <cell r="B28" t="str">
            <v>Santo Domingo (MWh)</v>
          </cell>
          <cell r="C28">
            <v>549.30914353364062</v>
          </cell>
          <cell r="D28">
            <v>0.67467815202806836</v>
          </cell>
          <cell r="E28">
            <v>253473.20242593286</v>
          </cell>
          <cell r="F28">
            <v>247296.05716268194</v>
          </cell>
          <cell r="G28">
            <v>279182.07872770698</v>
          </cell>
          <cell r="H28">
            <v>273809.56340664579</v>
          </cell>
          <cell r="I28">
            <v>304206.31378517661</v>
          </cell>
          <cell r="J28">
            <v>305369.56483019126</v>
          </cell>
          <cell r="K28">
            <v>316637.18217759341</v>
          </cell>
          <cell r="L28">
            <v>333294.33200794313</v>
          </cell>
          <cell r="M28">
            <v>319591.42578637134</v>
          </cell>
          <cell r="N28">
            <v>327337.59927883418</v>
          </cell>
          <cell r="O28">
            <v>293925.16182330146</v>
          </cell>
          <cell r="P28">
            <v>293691.28710759885</v>
          </cell>
          <cell r="Q28">
            <v>272574.87293877883</v>
          </cell>
          <cell r="R28">
            <v>250309.56381422112</v>
          </cell>
          <cell r="S28">
            <v>281839.62479684595</v>
          </cell>
          <cell r="T28">
            <v>275278.61362356041</v>
          </cell>
          <cell r="U28">
            <v>286625.8051882615</v>
          </cell>
          <cell r="V28">
            <v>287402.68603722978</v>
          </cell>
          <cell r="W28">
            <v>297480.60638038587</v>
          </cell>
          <cell r="X28">
            <v>293408.01797964564</v>
          </cell>
          <cell r="Y28">
            <v>299804.05156037875</v>
          </cell>
          <cell r="Z28">
            <v>306248.10114649998</v>
          </cell>
          <cell r="AA28">
            <v>288403.48611587164</v>
          </cell>
          <cell r="AB28">
            <v>294846.60522729188</v>
          </cell>
          <cell r="AC28">
            <v>355381.8231815208</v>
          </cell>
          <cell r="AD28">
            <v>355381.8231815208</v>
          </cell>
          <cell r="AE28">
            <v>355381.8231815208</v>
          </cell>
          <cell r="AF28">
            <v>355381.8231815208</v>
          </cell>
          <cell r="AG28">
            <v>355381.8231815208</v>
          </cell>
          <cell r="AH28">
            <v>355381.8231815208</v>
          </cell>
          <cell r="AI28">
            <v>355381.8231815208</v>
          </cell>
          <cell r="AJ28">
            <v>355381.8231815208</v>
          </cell>
          <cell r="AK28">
            <v>355381.8231815208</v>
          </cell>
          <cell r="AL28">
            <v>355381.8231815208</v>
          </cell>
          <cell r="AM28">
            <v>355381.8231815208</v>
          </cell>
          <cell r="AN28">
            <v>355381.8231815208</v>
          </cell>
          <cell r="AO28">
            <v>366043.27787696634</v>
          </cell>
          <cell r="AP28">
            <v>366043.27787696634</v>
          </cell>
          <cell r="AQ28">
            <v>366043.27787696634</v>
          </cell>
          <cell r="AR28">
            <v>366043.27787696634</v>
          </cell>
          <cell r="AS28">
            <v>366043.27787696634</v>
          </cell>
          <cell r="AT28">
            <v>366043.27787696634</v>
          </cell>
          <cell r="AU28">
            <v>366043.27787696634</v>
          </cell>
          <cell r="AV28">
            <v>366043.27787696634</v>
          </cell>
          <cell r="AW28">
            <v>366043.27787696634</v>
          </cell>
          <cell r="AX28">
            <v>366043.27787696634</v>
          </cell>
          <cell r="AY28">
            <v>366043.27787696634</v>
          </cell>
          <cell r="AZ28">
            <v>366043.27787696634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</row>
        <row r="29">
          <cell r="B29" t="str">
            <v>Santo Domingo Centro (MWh)</v>
          </cell>
          <cell r="C29">
            <v>289.60235384861357</v>
          </cell>
          <cell r="D29">
            <v>0.34743924312616281</v>
          </cell>
          <cell r="E29">
            <v>129703.82539960746</v>
          </cell>
          <cell r="F29">
            <v>126765.47335903418</v>
          </cell>
          <cell r="G29">
            <v>143792.22207890198</v>
          </cell>
          <cell r="H29">
            <v>140166.11705773059</v>
          </cell>
          <cell r="I29">
            <v>157302.8465162963</v>
          </cell>
          <cell r="J29">
            <v>158687.21548004082</v>
          </cell>
          <cell r="K29">
            <v>162060.07819755832</v>
          </cell>
          <cell r="L29">
            <v>168830.33455364069</v>
          </cell>
          <cell r="M29">
            <v>164148.11342393814</v>
          </cell>
          <cell r="N29">
            <v>167675.90831644746</v>
          </cell>
          <cell r="O29">
            <v>150644.61714130698</v>
          </cell>
          <cell r="P29">
            <v>150660.59552096279</v>
          </cell>
          <cell r="Q29">
            <v>143440.11461090093</v>
          </cell>
          <cell r="R29">
            <v>131461.23207387928</v>
          </cell>
          <cell r="S29">
            <v>147699.53516762037</v>
          </cell>
          <cell r="T29">
            <v>144053.21582730973</v>
          </cell>
          <cell r="U29">
            <v>149087.66261975796</v>
          </cell>
          <cell r="V29">
            <v>148917.79010581123</v>
          </cell>
          <cell r="W29">
            <v>153360.35068966341</v>
          </cell>
          <cell r="X29">
            <v>150423.31683717138</v>
          </cell>
          <cell r="Y29">
            <v>158930.52620836586</v>
          </cell>
          <cell r="Z29">
            <v>162076.93596581425</v>
          </cell>
          <cell r="AA29">
            <v>152309.17769946004</v>
          </cell>
          <cell r="AB29">
            <v>155512.29428766784</v>
          </cell>
          <cell r="AC29">
            <v>187361.54990305062</v>
          </cell>
          <cell r="AD29">
            <v>187361.54990305062</v>
          </cell>
          <cell r="AE29">
            <v>187361.54990305062</v>
          </cell>
          <cell r="AF29">
            <v>187361.54990305062</v>
          </cell>
          <cell r="AG29">
            <v>187361.54990305062</v>
          </cell>
          <cell r="AH29">
            <v>187361.54990305062</v>
          </cell>
          <cell r="AI29">
            <v>187361.54990305062</v>
          </cell>
          <cell r="AJ29">
            <v>187361.54990305062</v>
          </cell>
          <cell r="AK29">
            <v>187361.54990305062</v>
          </cell>
          <cell r="AL29">
            <v>187361.54990305062</v>
          </cell>
          <cell r="AM29">
            <v>187361.54990305062</v>
          </cell>
          <cell r="AN29">
            <v>187361.54990305062</v>
          </cell>
          <cell r="AO29">
            <v>192982.39640014214</v>
          </cell>
          <cell r="AP29">
            <v>192982.39640014214</v>
          </cell>
          <cell r="AQ29">
            <v>192982.39640014214</v>
          </cell>
          <cell r="AR29">
            <v>192982.39640014214</v>
          </cell>
          <cell r="AS29">
            <v>192982.39640014214</v>
          </cell>
          <cell r="AT29">
            <v>192982.39640014214</v>
          </cell>
          <cell r="AU29">
            <v>192982.39640014214</v>
          </cell>
          <cell r="AV29">
            <v>192982.39640014214</v>
          </cell>
          <cell r="AW29">
            <v>192982.39640014214</v>
          </cell>
          <cell r="AX29">
            <v>192982.39640014214</v>
          </cell>
          <cell r="AY29">
            <v>192982.39640014214</v>
          </cell>
          <cell r="AZ29">
            <v>192982.39640014214</v>
          </cell>
        </row>
        <row r="30">
          <cell r="B30" t="str">
            <v>Santo Domingo Norte (MWh)</v>
          </cell>
          <cell r="C30">
            <v>79.886434541539941</v>
          </cell>
          <cell r="D30">
            <v>9.1680442593693803E-2</v>
          </cell>
          <cell r="E30">
            <v>36106.529049272933</v>
          </cell>
          <cell r="F30">
            <v>34855.04347241122</v>
          </cell>
          <cell r="G30">
            <v>38388.526947385995</v>
          </cell>
          <cell r="H30">
            <v>38232.470801461473</v>
          </cell>
          <cell r="I30">
            <v>41176.797690306565</v>
          </cell>
          <cell r="J30">
            <v>41748.051187373676</v>
          </cell>
          <cell r="K30">
            <v>43802.993841436342</v>
          </cell>
          <cell r="L30">
            <v>46482.392982012883</v>
          </cell>
          <cell r="M30">
            <v>43898.868798154137</v>
          </cell>
          <cell r="N30">
            <v>44885.865284653533</v>
          </cell>
          <cell r="O30">
            <v>40911.816916171105</v>
          </cell>
          <cell r="P30">
            <v>41143.065394682104</v>
          </cell>
          <cell r="Q30">
            <v>36659.512681794826</v>
          </cell>
          <cell r="R30">
            <v>33673.330476956791</v>
          </cell>
          <cell r="S30">
            <v>38191.861544467858</v>
          </cell>
          <cell r="T30">
            <v>37444.464147594139</v>
          </cell>
          <cell r="U30">
            <v>39659.397407555312</v>
          </cell>
          <cell r="V30">
            <v>40085.840958490153</v>
          </cell>
          <cell r="W30">
            <v>41746.286042236061</v>
          </cell>
          <cell r="X30">
            <v>41432.568052336021</v>
          </cell>
          <cell r="Y30">
            <v>40207.047810154429</v>
          </cell>
          <cell r="Z30">
            <v>41069.613380231851</v>
          </cell>
          <cell r="AA30">
            <v>38788.935417014247</v>
          </cell>
          <cell r="AB30">
            <v>39659.931665595876</v>
          </cell>
          <cell r="AC30">
            <v>51683.441080578013</v>
          </cell>
          <cell r="AD30">
            <v>51683.441080578013</v>
          </cell>
          <cell r="AE30">
            <v>51683.441080578013</v>
          </cell>
          <cell r="AF30">
            <v>51683.441080578013</v>
          </cell>
          <cell r="AG30">
            <v>51683.441080578013</v>
          </cell>
          <cell r="AH30">
            <v>51683.441080578013</v>
          </cell>
          <cell r="AI30">
            <v>51683.441080578013</v>
          </cell>
          <cell r="AJ30">
            <v>51683.441080578013</v>
          </cell>
          <cell r="AK30">
            <v>51683.441080578013</v>
          </cell>
          <cell r="AL30">
            <v>51683.441080578013</v>
          </cell>
          <cell r="AM30">
            <v>51683.441080578013</v>
          </cell>
          <cell r="AN30">
            <v>51683.441080578013</v>
          </cell>
          <cell r="AO30">
            <v>53233.944312995343</v>
          </cell>
          <cell r="AP30">
            <v>53233.944312995343</v>
          </cell>
          <cell r="AQ30">
            <v>53233.944312995343</v>
          </cell>
          <cell r="AR30">
            <v>53233.944312995343</v>
          </cell>
          <cell r="AS30">
            <v>53233.944312995343</v>
          </cell>
          <cell r="AT30">
            <v>53233.944312995343</v>
          </cell>
          <cell r="AU30">
            <v>53233.944312995343</v>
          </cell>
          <cell r="AV30">
            <v>53233.944312995343</v>
          </cell>
          <cell r="AW30">
            <v>53233.944312995343</v>
          </cell>
          <cell r="AX30">
            <v>53233.944312995343</v>
          </cell>
          <cell r="AY30">
            <v>53233.944312995343</v>
          </cell>
          <cell r="AZ30">
            <v>53233.944312995343</v>
          </cell>
        </row>
        <row r="31">
          <cell r="B31" t="str">
            <v>Santo Domingo Oeste (MWh)</v>
          </cell>
          <cell r="C31">
            <v>179.82035514348709</v>
          </cell>
          <cell r="D31">
            <v>0.23555846630821176</v>
          </cell>
          <cell r="E31">
            <v>87662.847977052486</v>
          </cell>
          <cell r="F31">
            <v>85675.540331236567</v>
          </cell>
          <cell r="G31">
            <v>97001.329701419003</v>
          </cell>
          <cell r="H31">
            <v>95410.975547453767</v>
          </cell>
          <cell r="I31">
            <v>105726.66957857378</v>
          </cell>
          <cell r="J31">
            <v>104934.29816277677</v>
          </cell>
          <cell r="K31">
            <v>110774.11013859876</v>
          </cell>
          <cell r="L31">
            <v>117981.60447228956</v>
          </cell>
          <cell r="M31">
            <v>111544.44356427903</v>
          </cell>
          <cell r="N31">
            <v>114775.82567773323</v>
          </cell>
          <cell r="O31">
            <v>102368.72776582334</v>
          </cell>
          <cell r="P31">
            <v>101887.62619195398</v>
          </cell>
          <cell r="Q31">
            <v>92475.245646083102</v>
          </cell>
          <cell r="R31">
            <v>85175.001263385042</v>
          </cell>
          <cell r="S31">
            <v>95948.228084757735</v>
          </cell>
          <cell r="T31">
            <v>93780.933648656544</v>
          </cell>
          <cell r="U31">
            <v>97878.745160948238</v>
          </cell>
          <cell r="V31">
            <v>98399.054972928396</v>
          </cell>
          <cell r="W31">
            <v>102373.9696484864</v>
          </cell>
          <cell r="X31">
            <v>101552.13309013826</v>
          </cell>
          <cell r="Y31">
            <v>100666.47754185842</v>
          </cell>
          <cell r="Z31">
            <v>103101.55180045385</v>
          </cell>
          <cell r="AA31">
            <v>97305.372999397339</v>
          </cell>
          <cell r="AB31">
            <v>99674.379274028135</v>
          </cell>
          <cell r="AC31">
            <v>116336.83219789213</v>
          </cell>
          <cell r="AD31">
            <v>116336.83219789213</v>
          </cell>
          <cell r="AE31">
            <v>116336.83219789213</v>
          </cell>
          <cell r="AF31">
            <v>116336.83219789213</v>
          </cell>
          <cell r="AG31">
            <v>116336.83219789213</v>
          </cell>
          <cell r="AH31">
            <v>116336.83219789213</v>
          </cell>
          <cell r="AI31">
            <v>116336.83219789213</v>
          </cell>
          <cell r="AJ31">
            <v>116336.83219789213</v>
          </cell>
          <cell r="AK31">
            <v>116336.83219789213</v>
          </cell>
          <cell r="AL31">
            <v>116336.83219789213</v>
          </cell>
          <cell r="AM31">
            <v>116336.83219789213</v>
          </cell>
          <cell r="AN31">
            <v>116336.83219789213</v>
          </cell>
          <cell r="AO31">
            <v>119826.93716382889</v>
          </cell>
          <cell r="AP31">
            <v>119826.93716382889</v>
          </cell>
          <cell r="AQ31">
            <v>119826.93716382889</v>
          </cell>
          <cell r="AR31">
            <v>119826.93716382889</v>
          </cell>
          <cell r="AS31">
            <v>119826.93716382889</v>
          </cell>
          <cell r="AT31">
            <v>119826.93716382889</v>
          </cell>
          <cell r="AU31">
            <v>119826.93716382889</v>
          </cell>
          <cell r="AV31">
            <v>119826.93716382889</v>
          </cell>
          <cell r="AW31">
            <v>119826.93716382889</v>
          </cell>
          <cell r="AX31">
            <v>119826.93716382889</v>
          </cell>
          <cell r="AY31">
            <v>119826.93716382889</v>
          </cell>
          <cell r="AZ31">
            <v>119826.93716382889</v>
          </cell>
        </row>
        <row r="32">
          <cell r="B32" t="str">
            <v>San Cristóbal (MWh)</v>
          </cell>
          <cell r="C32">
            <v>116.82782859401792</v>
          </cell>
          <cell r="D32">
            <v>0.14978848721444413</v>
          </cell>
          <cell r="E32">
            <v>53776.90784059</v>
          </cell>
          <cell r="F32">
            <v>51900.438282751733</v>
          </cell>
          <cell r="G32">
            <v>56663.755102951065</v>
          </cell>
          <cell r="H32">
            <v>55849.45018239029</v>
          </cell>
          <cell r="I32">
            <v>60040.779910303754</v>
          </cell>
          <cell r="J32">
            <v>61572.855705294925</v>
          </cell>
          <cell r="K32">
            <v>63929.31107727826</v>
          </cell>
          <cell r="L32">
            <v>67295.863883614496</v>
          </cell>
          <cell r="M32">
            <v>64802.293222124899</v>
          </cell>
          <cell r="N32">
            <v>66594.251286247149</v>
          </cell>
          <cell r="O32">
            <v>60084.189108017956</v>
          </cell>
          <cell r="P32">
            <v>62246.700561045785</v>
          </cell>
          <cell r="Q32">
            <v>54032.834756151133</v>
          </cell>
          <cell r="R32">
            <v>49701.254267738994</v>
          </cell>
          <cell r="S32">
            <v>56088.316139531402</v>
          </cell>
          <cell r="T32">
            <v>54881.91846656987</v>
          </cell>
          <cell r="U32">
            <v>57734.446330160623</v>
          </cell>
          <cell r="V32">
            <v>58102.941199603498</v>
          </cell>
          <cell r="W32">
            <v>60470.770809313915</v>
          </cell>
          <cell r="X32">
            <v>59889.799048086817</v>
          </cell>
          <cell r="Y32">
            <v>59081.736956022789</v>
          </cell>
          <cell r="Z32">
            <v>60330.078038073123</v>
          </cell>
          <cell r="AA32">
            <v>56895.121623976644</v>
          </cell>
          <cell r="AB32">
            <v>58266.034194754873</v>
          </cell>
          <cell r="AC32">
            <v>75583.097810818857</v>
          </cell>
          <cell r="AD32">
            <v>75583.097810818857</v>
          </cell>
          <cell r="AE32">
            <v>75583.097810818857</v>
          </cell>
          <cell r="AF32">
            <v>75583.097810818857</v>
          </cell>
          <cell r="AG32">
            <v>75583.097810818857</v>
          </cell>
          <cell r="AH32">
            <v>75583.097810818857</v>
          </cell>
          <cell r="AI32">
            <v>75583.097810818857</v>
          </cell>
          <cell r="AJ32">
            <v>75583.097810818857</v>
          </cell>
          <cell r="AK32">
            <v>75583.097810818857</v>
          </cell>
          <cell r="AL32">
            <v>75583.097810818857</v>
          </cell>
          <cell r="AM32">
            <v>75583.097810818857</v>
          </cell>
          <cell r="AN32">
            <v>75583.097810818857</v>
          </cell>
          <cell r="AO32">
            <v>77850.590745143418</v>
          </cell>
          <cell r="AP32">
            <v>77850.590745143418</v>
          </cell>
          <cell r="AQ32">
            <v>77850.590745143418</v>
          </cell>
          <cell r="AR32">
            <v>77850.590745143418</v>
          </cell>
          <cell r="AS32">
            <v>77850.590745143418</v>
          </cell>
          <cell r="AT32">
            <v>77850.590745143418</v>
          </cell>
          <cell r="AU32">
            <v>77850.590745143418</v>
          </cell>
          <cell r="AV32">
            <v>77850.590745143418</v>
          </cell>
          <cell r="AW32">
            <v>77850.590745143418</v>
          </cell>
          <cell r="AX32">
            <v>77850.590745143418</v>
          </cell>
          <cell r="AY32">
            <v>77850.590745143418</v>
          </cell>
          <cell r="AZ32">
            <v>77850.590745143418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</row>
        <row r="33">
          <cell r="B33" t="str">
            <v>Azua (MWh)</v>
          </cell>
          <cell r="C33">
            <v>33.266504043630533</v>
          </cell>
          <cell r="D33">
            <v>3.4935151355321638E-2</v>
          </cell>
          <cell r="E33">
            <v>14853.865162367849</v>
          </cell>
          <cell r="F33">
            <v>14628.725752829592</v>
          </cell>
          <cell r="G33">
            <v>16594.364062475237</v>
          </cell>
          <cell r="H33">
            <v>15462.588671514624</v>
          </cell>
          <cell r="I33">
            <v>16441.174844269593</v>
          </cell>
          <cell r="J33">
            <v>16104.597516326156</v>
          </cell>
          <cell r="K33">
            <v>17236.174012780433</v>
          </cell>
          <cell r="L33">
            <v>17780.730258946165</v>
          </cell>
          <cell r="M33">
            <v>16584.950595350638</v>
          </cell>
          <cell r="N33">
            <v>16808.771241311952</v>
          </cell>
          <cell r="O33">
            <v>15972.402124846951</v>
          </cell>
          <cell r="P33">
            <v>17101.844397994682</v>
          </cell>
          <cell r="Q33">
            <v>14656.965837124624</v>
          </cell>
          <cell r="R33">
            <v>13488.87638543381</v>
          </cell>
          <cell r="S33">
            <v>15238.823211980474</v>
          </cell>
          <cell r="T33">
            <v>14895.874014972531</v>
          </cell>
          <cell r="U33">
            <v>15609.656344633588</v>
          </cell>
          <cell r="V33">
            <v>15738.766693257579</v>
          </cell>
          <cell r="W33">
            <v>16412.352106793467</v>
          </cell>
          <cell r="X33">
            <v>16259.438208316087</v>
          </cell>
          <cell r="Y33">
            <v>15842.307735337354</v>
          </cell>
          <cell r="Z33">
            <v>16268.427873682607</v>
          </cell>
          <cell r="AA33">
            <v>15382.790248159219</v>
          </cell>
          <cell r="AB33">
            <v>15760.079274897536</v>
          </cell>
          <cell r="AC33">
            <v>21522.144674034236</v>
          </cell>
          <cell r="AD33">
            <v>21522.144674034236</v>
          </cell>
          <cell r="AE33">
            <v>21522.144674034236</v>
          </cell>
          <cell r="AF33">
            <v>21522.144674034236</v>
          </cell>
          <cell r="AG33">
            <v>21522.144674034236</v>
          </cell>
          <cell r="AH33">
            <v>21522.144674034236</v>
          </cell>
          <cell r="AI33">
            <v>21522.144674034236</v>
          </cell>
          <cell r="AJ33">
            <v>21522.144674034236</v>
          </cell>
          <cell r="AK33">
            <v>21522.144674034236</v>
          </cell>
          <cell r="AL33">
            <v>21522.144674034236</v>
          </cell>
          <cell r="AM33">
            <v>21522.144674034236</v>
          </cell>
          <cell r="AN33">
            <v>21522.144674034236</v>
          </cell>
          <cell r="AO33">
            <v>22167.809014255265</v>
          </cell>
          <cell r="AP33">
            <v>22167.809014255265</v>
          </cell>
          <cell r="AQ33">
            <v>22167.809014255265</v>
          </cell>
          <cell r="AR33">
            <v>22167.809014255265</v>
          </cell>
          <cell r="AS33">
            <v>22167.809014255265</v>
          </cell>
          <cell r="AT33">
            <v>22167.809014255265</v>
          </cell>
          <cell r="AU33">
            <v>22167.809014255265</v>
          </cell>
          <cell r="AV33">
            <v>22167.809014255265</v>
          </cell>
          <cell r="AW33">
            <v>22167.809014255265</v>
          </cell>
          <cell r="AX33">
            <v>22167.809014255265</v>
          </cell>
          <cell r="AY33">
            <v>22167.809014255265</v>
          </cell>
          <cell r="AZ33">
            <v>22167.809014255265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</row>
        <row r="34">
          <cell r="B34" t="str">
            <v>Bani (MWh)</v>
          </cell>
          <cell r="C34">
            <v>44.316226922479295</v>
          </cell>
          <cell r="D34">
            <v>5.1252615786687376E-2</v>
          </cell>
          <cell r="E34">
            <v>19435.93912363267</v>
          </cell>
          <cell r="F34">
            <v>18505.487758501091</v>
          </cell>
          <cell r="G34">
            <v>20206.080213566325</v>
          </cell>
          <cell r="H34">
            <v>19787.458940845932</v>
          </cell>
          <cell r="I34">
            <v>20871.395099045021</v>
          </cell>
          <cell r="J34">
            <v>21186.951759072592</v>
          </cell>
          <cell r="K34">
            <v>22403.622110125616</v>
          </cell>
          <cell r="L34">
            <v>23650.267396307328</v>
          </cell>
          <cell r="M34">
            <v>22125.270013846563</v>
          </cell>
          <cell r="N34">
            <v>22655.958888989477</v>
          </cell>
          <cell r="O34">
            <v>21260.523912969391</v>
          </cell>
          <cell r="P34">
            <v>21820.60371588228</v>
          </cell>
          <cell r="Q34">
            <v>19121.565042958602</v>
          </cell>
          <cell r="R34">
            <v>17512.855318962775</v>
          </cell>
          <cell r="S34">
            <v>19734.936910585464</v>
          </cell>
          <cell r="T34">
            <v>19202.930552882714</v>
          </cell>
          <cell r="U34">
            <v>20245.236890506534</v>
          </cell>
          <cell r="V34">
            <v>20343.327237032932</v>
          </cell>
          <cell r="W34">
            <v>21192.195027085556</v>
          </cell>
          <cell r="X34">
            <v>21013.603705804435</v>
          </cell>
          <cell r="Y34">
            <v>21145.833844328848</v>
          </cell>
          <cell r="Z34">
            <v>21592.283842898323</v>
          </cell>
          <cell r="AA34">
            <v>20341.563818888255</v>
          </cell>
          <cell r="AB34">
            <v>20725.389602128744</v>
          </cell>
          <cell r="AC34">
            <v>28670.889071541882</v>
          </cell>
          <cell r="AD34">
            <v>28670.889071541882</v>
          </cell>
          <cell r="AE34">
            <v>28670.889071541882</v>
          </cell>
          <cell r="AF34">
            <v>28670.889071541882</v>
          </cell>
          <cell r="AG34">
            <v>28670.889071541882</v>
          </cell>
          <cell r="AH34">
            <v>28670.889071541882</v>
          </cell>
          <cell r="AI34">
            <v>28670.889071541882</v>
          </cell>
          <cell r="AJ34">
            <v>28670.889071541882</v>
          </cell>
          <cell r="AK34">
            <v>28670.889071541882</v>
          </cell>
          <cell r="AL34">
            <v>28670.889071541882</v>
          </cell>
          <cell r="AM34">
            <v>28670.889071541882</v>
          </cell>
          <cell r="AN34">
            <v>28670.889071541882</v>
          </cell>
          <cell r="AO34">
            <v>29531.015743688135</v>
          </cell>
          <cell r="AP34">
            <v>29531.015743688135</v>
          </cell>
          <cell r="AQ34">
            <v>29531.015743688135</v>
          </cell>
          <cell r="AR34">
            <v>29531.015743688135</v>
          </cell>
          <cell r="AS34">
            <v>29531.015743688135</v>
          </cell>
          <cell r="AT34">
            <v>29531.015743688135</v>
          </cell>
          <cell r="AU34">
            <v>29531.015743688135</v>
          </cell>
          <cell r="AV34">
            <v>29531.015743688135</v>
          </cell>
          <cell r="AW34">
            <v>29531.015743688135</v>
          </cell>
          <cell r="AX34">
            <v>29531.015743688135</v>
          </cell>
          <cell r="AY34">
            <v>29531.015743688135</v>
          </cell>
          <cell r="AZ34">
            <v>29531.015743688135</v>
          </cell>
        </row>
        <row r="35">
          <cell r="B35" t="str">
            <v>Barahona (MWh)</v>
          </cell>
          <cell r="C35">
            <v>51.895439554965705</v>
          </cell>
          <cell r="D35">
            <v>5.8653647782394583E-2</v>
          </cell>
          <cell r="E35">
            <v>24732.662108146575</v>
          </cell>
          <cell r="F35">
            <v>23171.756926733451</v>
          </cell>
          <cell r="G35">
            <v>25258.404351048233</v>
          </cell>
          <cell r="H35">
            <v>24876.741771673176</v>
          </cell>
          <cell r="I35">
            <v>25914.070900930841</v>
          </cell>
          <cell r="J35">
            <v>26664.794277693232</v>
          </cell>
          <cell r="K35">
            <v>27774.300789370143</v>
          </cell>
          <cell r="L35">
            <v>29559.259033450893</v>
          </cell>
          <cell r="M35">
            <v>28000.398876825995</v>
          </cell>
          <cell r="N35">
            <v>27955.660322844709</v>
          </cell>
          <cell r="O35">
            <v>26218.376095712429</v>
          </cell>
          <cell r="P35">
            <v>27306.438974998211</v>
          </cell>
          <cell r="Q35">
            <v>23948.773879738612</v>
          </cell>
          <cell r="R35">
            <v>22100.267966236734</v>
          </cell>
          <cell r="S35">
            <v>25044.387117267819</v>
          </cell>
          <cell r="T35">
            <v>24461.277089727097</v>
          </cell>
          <cell r="U35">
            <v>25677.563964041219</v>
          </cell>
          <cell r="V35">
            <v>25701.472441097834</v>
          </cell>
          <cell r="W35">
            <v>26708.820863360037</v>
          </cell>
          <cell r="X35">
            <v>26429.544944916091</v>
          </cell>
          <cell r="Y35">
            <v>26069.295245582878</v>
          </cell>
          <cell r="Z35">
            <v>26717.152876030872</v>
          </cell>
          <cell r="AA35">
            <v>25349.752030857955</v>
          </cell>
          <cell r="AB35">
            <v>25855.875724598907</v>
          </cell>
          <cell r="AC35">
            <v>33574.347234073779</v>
          </cell>
          <cell r="AD35">
            <v>33574.347234073779</v>
          </cell>
          <cell r="AE35">
            <v>33574.347234073779</v>
          </cell>
          <cell r="AF35">
            <v>33574.347234073779</v>
          </cell>
          <cell r="AG35">
            <v>33574.347234073779</v>
          </cell>
          <cell r="AH35">
            <v>33574.347234073779</v>
          </cell>
          <cell r="AI35">
            <v>33574.347234073779</v>
          </cell>
          <cell r="AJ35">
            <v>33574.347234073779</v>
          </cell>
          <cell r="AK35">
            <v>33574.347234073779</v>
          </cell>
          <cell r="AL35">
            <v>33574.347234073779</v>
          </cell>
          <cell r="AM35">
            <v>33574.347234073779</v>
          </cell>
          <cell r="AN35">
            <v>33574.347234073779</v>
          </cell>
          <cell r="AO35">
            <v>34581.577651095991</v>
          </cell>
          <cell r="AP35">
            <v>34581.577651095991</v>
          </cell>
          <cell r="AQ35">
            <v>34581.577651095991</v>
          </cell>
          <cell r="AR35">
            <v>34581.577651095991</v>
          </cell>
          <cell r="AS35">
            <v>34581.577651095991</v>
          </cell>
          <cell r="AT35">
            <v>34581.577651095991</v>
          </cell>
          <cell r="AU35">
            <v>34581.577651095991</v>
          </cell>
          <cell r="AV35">
            <v>34581.577651095991</v>
          </cell>
          <cell r="AW35">
            <v>34581.577651095991</v>
          </cell>
          <cell r="AX35">
            <v>34581.577651095991</v>
          </cell>
          <cell r="AY35">
            <v>34581.577651095991</v>
          </cell>
          <cell r="AZ35">
            <v>34581.577651095991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</row>
        <row r="36">
          <cell r="B36" t="str">
            <v>San Juan (MWh)</v>
          </cell>
          <cell r="C36">
            <v>28.285224539981911</v>
          </cell>
          <cell r="D36">
            <v>3.0691945833083868E-2</v>
          </cell>
          <cell r="E36">
            <v>12428.983408344608</v>
          </cell>
          <cell r="F36">
            <v>11709.417790154772</v>
          </cell>
          <cell r="G36">
            <v>13150.173353950551</v>
          </cell>
          <cell r="H36">
            <v>12839.876796348784</v>
          </cell>
          <cell r="I36">
            <v>13332.422619630786</v>
          </cell>
          <cell r="J36">
            <v>13155.852694142457</v>
          </cell>
          <cell r="K36">
            <v>13862.200899224681</v>
          </cell>
          <cell r="L36">
            <v>14635.02979487115</v>
          </cell>
          <cell r="M36">
            <v>13779.270540617057</v>
          </cell>
          <cell r="N36">
            <v>14025.928317458132</v>
          </cell>
          <cell r="O36">
            <v>13246.20236157048</v>
          </cell>
          <cell r="P36">
            <v>14017.464737871724</v>
          </cell>
          <cell r="Q36">
            <v>11870.512638487909</v>
          </cell>
          <cell r="R36">
            <v>10901.48768358638</v>
          </cell>
          <cell r="S36">
            <v>12340.459019489004</v>
          </cell>
          <cell r="T36">
            <v>12041.447342966378</v>
          </cell>
          <cell r="U36">
            <v>12673.357792396555</v>
          </cell>
          <cell r="V36">
            <v>12780.182357180902</v>
          </cell>
          <cell r="W36">
            <v>13314.76414263874</v>
          </cell>
          <cell r="X36">
            <v>13206.058141998083</v>
          </cell>
          <cell r="Y36">
            <v>13045.165439158111</v>
          </cell>
          <cell r="Z36">
            <v>13312.136389607074</v>
          </cell>
          <cell r="AA36">
            <v>12564.567338297456</v>
          </cell>
          <cell r="AB36">
            <v>12835.688451424016</v>
          </cell>
          <cell r="AC36">
            <v>18299.449016001781</v>
          </cell>
          <cell r="AD36">
            <v>18299.449016001781</v>
          </cell>
          <cell r="AE36">
            <v>18299.449016001781</v>
          </cell>
          <cell r="AF36">
            <v>18299.449016001781</v>
          </cell>
          <cell r="AG36">
            <v>18299.449016001781</v>
          </cell>
          <cell r="AH36">
            <v>18299.449016001781</v>
          </cell>
          <cell r="AI36">
            <v>18299.449016001781</v>
          </cell>
          <cell r="AJ36">
            <v>18299.449016001781</v>
          </cell>
          <cell r="AK36">
            <v>18299.449016001781</v>
          </cell>
          <cell r="AL36">
            <v>18299.449016001781</v>
          </cell>
          <cell r="AM36">
            <v>18299.449016001781</v>
          </cell>
          <cell r="AN36">
            <v>18299.449016001781</v>
          </cell>
          <cell r="AO36">
            <v>18848.432486481834</v>
          </cell>
          <cell r="AP36">
            <v>18848.432486481834</v>
          </cell>
          <cell r="AQ36">
            <v>18848.432486481834</v>
          </cell>
          <cell r="AR36">
            <v>18848.432486481834</v>
          </cell>
          <cell r="AS36">
            <v>18848.432486481834</v>
          </cell>
          <cell r="AT36">
            <v>18848.432486481834</v>
          </cell>
          <cell r="AU36">
            <v>18848.432486481834</v>
          </cell>
          <cell r="AV36">
            <v>18848.432486481834</v>
          </cell>
          <cell r="AW36">
            <v>18848.432486481834</v>
          </cell>
          <cell r="AX36">
            <v>18848.432486481834</v>
          </cell>
          <cell r="AY36">
            <v>18848.432486481834</v>
          </cell>
          <cell r="AZ36">
            <v>18848.432486481834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</row>
        <row r="37">
          <cell r="C37">
            <v>823.90036718871602</v>
          </cell>
        </row>
        <row r="38">
          <cell r="B38" t="str">
            <v>CMG max Energia Spot</v>
          </cell>
          <cell r="C38" t="str">
            <v>US$ / MWh</v>
          </cell>
        </row>
        <row r="39">
          <cell r="B39" t="str">
            <v>CMG max Potencia Spot</v>
          </cell>
          <cell r="C39" t="str">
            <v>US$ / kW-mes</v>
          </cell>
          <cell r="D39">
            <v>9.1243386022947917</v>
          </cell>
          <cell r="E39">
            <v>9.0643247683441377</v>
          </cell>
          <cell r="F39">
            <v>9.0931797296261543</v>
          </cell>
          <cell r="G39">
            <v>9.1282091429642431</v>
          </cell>
          <cell r="H39">
            <v>9.1731896986446433</v>
          </cell>
          <cell r="I39">
            <v>9.1996688535752291</v>
          </cell>
          <cell r="J39">
            <v>9.2231777458716984</v>
          </cell>
          <cell r="K39">
            <v>9.2413874230813686</v>
          </cell>
          <cell r="L39">
            <v>9.2374451021931758</v>
          </cell>
          <cell r="M39">
            <v>9.2512769358175095</v>
          </cell>
          <cell r="N39">
            <v>9.2666635383565517</v>
          </cell>
          <cell r="O39">
            <v>9.260461764427836</v>
          </cell>
          <cell r="P39">
            <v>9.2428614353025171</v>
          </cell>
          <cell r="Q39">
            <v>9.8988266113839636</v>
          </cell>
          <cell r="R39">
            <v>9.9452140171195005</v>
          </cell>
          <cell r="S39">
            <v>9.9942017137802743</v>
          </cell>
          <cell r="T39">
            <v>10.063245153225337</v>
          </cell>
          <cell r="U39">
            <v>10.149947383936112</v>
          </cell>
          <cell r="V39">
            <v>10.372695339509477</v>
          </cell>
          <cell r="W39">
            <v>10.849070727641537</v>
          </cell>
          <cell r="X39">
            <v>10.885115841497189</v>
          </cell>
          <cell r="Y39">
            <v>10.921280712174919</v>
          </cell>
          <cell r="Z39">
            <v>10.957565737556578</v>
          </cell>
          <cell r="AA39">
            <v>10.993971316845936</v>
          </cell>
          <cell r="AB39">
            <v>11.03049785057309</v>
          </cell>
          <cell r="AC39">
            <v>12.573810113130554</v>
          </cell>
          <cell r="AD39">
            <v>12.333612526460408</v>
          </cell>
          <cell r="AE39">
            <v>12.399700064044445</v>
          </cell>
          <cell r="AF39">
            <v>12.485539806927866</v>
          </cell>
          <cell r="AG39">
            <v>12.539936291780807</v>
          </cell>
          <cell r="AH39">
            <v>12.593420323037851</v>
          </cell>
          <cell r="AI39">
            <v>12.638597073110303</v>
          </cell>
          <cell r="AJ39">
            <v>12.652015258869389</v>
          </cell>
          <cell r="AK39">
            <v>12.685197150556162</v>
          </cell>
          <cell r="AL39">
            <v>12.718195181128351</v>
          </cell>
          <cell r="AM39">
            <v>12.726514912866474</v>
          </cell>
          <cell r="AN39">
            <v>12.715920940459435</v>
          </cell>
          <cell r="AO39">
            <v>13.153322724246964</v>
          </cell>
          <cell r="AP39">
            <v>13.203868001128813</v>
          </cell>
          <cell r="AQ39">
            <v>13.27022290910941</v>
          </cell>
          <cell r="AR39">
            <v>13.288572268666019</v>
          </cell>
          <cell r="AS39">
            <v>13.306921628222625</v>
          </cell>
          <cell r="AT39">
            <v>13.325270987779232</v>
          </cell>
          <cell r="AU39">
            <v>13.343620347335841</v>
          </cell>
          <cell r="AV39">
            <v>13.361969706892447</v>
          </cell>
          <cell r="AW39">
            <v>13.380319066449053</v>
          </cell>
          <cell r="AX39">
            <v>13.398668426005662</v>
          </cell>
          <cell r="AY39">
            <v>13.417017785562267</v>
          </cell>
          <cell r="AZ39">
            <v>13.435367145118876</v>
          </cell>
          <cell r="BA39">
            <v>13.951441088476379</v>
          </cell>
          <cell r="BB39">
            <v>13.970469288511389</v>
          </cell>
          <cell r="BC39">
            <v>13.989497488546398</v>
          </cell>
          <cell r="BD39">
            <v>14.008525688581408</v>
          </cell>
          <cell r="BE39">
            <v>14.027553888616417</v>
          </cell>
          <cell r="BF39">
            <v>14.046582088651427</v>
          </cell>
          <cell r="BG39">
            <v>14.065610288686436</v>
          </cell>
          <cell r="BH39">
            <v>14.084638488721446</v>
          </cell>
          <cell r="BI39">
            <v>14.103666688756455</v>
          </cell>
          <cell r="BJ39">
            <v>14.122694888791465</v>
          </cell>
          <cell r="BK39">
            <v>14.141723088826474</v>
          </cell>
          <cell r="BL39">
            <v>14.160751288861483</v>
          </cell>
          <cell r="BM39">
            <v>14.700415421692144</v>
          </cell>
          <cell r="BN39">
            <v>14.720142276080869</v>
          </cell>
          <cell r="BO39">
            <v>14.739869130469595</v>
          </cell>
          <cell r="BP39">
            <v>14.759595984858322</v>
          </cell>
          <cell r="BQ39">
            <v>14.779322839247047</v>
          </cell>
          <cell r="BR39">
            <v>14.799049693635773</v>
          </cell>
          <cell r="BS39">
            <v>14.818776548024498</v>
          </cell>
          <cell r="BT39">
            <v>14.838503402413226</v>
          </cell>
          <cell r="BU39">
            <v>14.858230256801948</v>
          </cell>
          <cell r="BV39">
            <v>14.877957111190673</v>
          </cell>
          <cell r="BW39">
            <v>14.8976839655794</v>
          </cell>
          <cell r="BX39">
            <v>14.917410819968126</v>
          </cell>
          <cell r="BY39">
            <v>15.481555003642978</v>
          </cell>
          <cell r="BZ39">
            <v>15.502000847279554</v>
          </cell>
          <cell r="CA39">
            <v>15.522446690916128</v>
          </cell>
          <cell r="CB39">
            <v>15.542892534552706</v>
          </cell>
          <cell r="CC39">
            <v>15.563338378189284</v>
          </cell>
          <cell r="CD39">
            <v>15.583784221825859</v>
          </cell>
          <cell r="CE39">
            <v>15.604230065462437</v>
          </cell>
          <cell r="CF39">
            <v>15.624675909099009</v>
          </cell>
          <cell r="CG39">
            <v>15.645121752735587</v>
          </cell>
          <cell r="CH39">
            <v>15.665567596372162</v>
          </cell>
          <cell r="CI39">
            <v>15.68601344000874</v>
          </cell>
          <cell r="CJ39">
            <v>15.706459283645314</v>
          </cell>
          <cell r="CK39">
            <v>16.296002591581825</v>
          </cell>
          <cell r="CL39">
            <v>16.317188293294407</v>
          </cell>
          <cell r="CM39">
            <v>16.338373995006993</v>
          </cell>
          <cell r="CN39">
            <v>16.359559696719575</v>
          </cell>
          <cell r="CO39">
            <v>16.380745398432158</v>
          </cell>
          <cell r="CP39">
            <v>16.40193110014474</v>
          </cell>
          <cell r="CQ39">
            <v>16.423116801857322</v>
          </cell>
          <cell r="CR39">
            <v>16.444302503569908</v>
          </cell>
          <cell r="CS39">
            <v>16.46548820528249</v>
          </cell>
          <cell r="CT39">
            <v>16.486673906995076</v>
          </cell>
          <cell r="CU39">
            <v>16.507859608707658</v>
          </cell>
          <cell r="CV39">
            <v>16.529045310420241</v>
          </cell>
          <cell r="CW39">
            <v>17.144936901692962</v>
          </cell>
          <cell r="CX39">
            <v>17.166883877467139</v>
          </cell>
          <cell r="CY39">
            <v>17.188830853241317</v>
          </cell>
          <cell r="CZ39">
            <v>17.210777829015495</v>
          </cell>
          <cell r="DA39">
            <v>17.232724804789672</v>
          </cell>
          <cell r="DB39">
            <v>17.25467178056385</v>
          </cell>
          <cell r="DC39">
            <v>17.276618756338031</v>
          </cell>
          <cell r="DD39">
            <v>17.298565732112205</v>
          </cell>
          <cell r="DE39">
            <v>17.320512707886383</v>
          </cell>
          <cell r="DF39">
            <v>17.342459683660564</v>
          </cell>
          <cell r="DG39">
            <v>17.364406659434742</v>
          </cell>
          <cell r="DH39">
            <v>17.38635363520892</v>
          </cell>
          <cell r="DI39">
            <v>18.029573652641268</v>
          </cell>
          <cell r="DJ39">
            <v>18.052303879158821</v>
          </cell>
          <cell r="DK39">
            <v>18.075034105676369</v>
          </cell>
          <cell r="DL39">
            <v>18.097764332193922</v>
          </cell>
          <cell r="DM39">
            <v>18.120494558711478</v>
          </cell>
          <cell r="DN39">
            <v>18.143224785229027</v>
          </cell>
          <cell r="DO39">
            <v>18.165955011746579</v>
          </cell>
          <cell r="DP39">
            <v>18.188685238264132</v>
          </cell>
          <cell r="DQ39">
            <v>18.21141546478168</v>
          </cell>
          <cell r="DR39">
            <v>18.234145691299233</v>
          </cell>
          <cell r="DS39">
            <v>18.256875917816789</v>
          </cell>
          <cell r="DT39">
            <v>18.279606144334338</v>
          </cell>
          <cell r="DU39">
            <v>19.555566699202494</v>
          </cell>
          <cell r="DV39">
            <v>19.579853350466305</v>
          </cell>
          <cell r="DW39">
            <v>19.604140001730126</v>
          </cell>
          <cell r="DX39">
            <v>19.628426652993944</v>
          </cell>
          <cell r="DY39">
            <v>19.652713304257759</v>
          </cell>
          <cell r="DZ39">
            <v>19.676999955521577</v>
          </cell>
          <cell r="EA39">
            <v>19.701286606785395</v>
          </cell>
          <cell r="EB39">
            <v>19.725573258049213</v>
          </cell>
          <cell r="EC39">
            <v>19.749859909313027</v>
          </cell>
          <cell r="ED39">
            <v>19.774146560576845</v>
          </cell>
          <cell r="EE39">
            <v>19.798433211840667</v>
          </cell>
          <cell r="EF39">
            <v>19.822719863104485</v>
          </cell>
          <cell r="EG39">
            <v>21.19563911996287</v>
          </cell>
          <cell r="EH39">
            <v>21.221576084071167</v>
          </cell>
          <cell r="EI39">
            <v>21.24751304817946</v>
          </cell>
          <cell r="EJ39">
            <v>21.273450012287753</v>
          </cell>
          <cell r="EK39">
            <v>21.299386976396054</v>
          </cell>
          <cell r="EL39">
            <v>21.325323940504347</v>
          </cell>
          <cell r="EM39">
            <v>21.351260904612641</v>
          </cell>
          <cell r="EN39">
            <v>21.377197868720938</v>
          </cell>
          <cell r="EO39">
            <v>21.403134832829231</v>
          </cell>
          <cell r="EP39">
            <v>21.429071796937524</v>
          </cell>
          <cell r="EQ39">
            <v>21.455008761045821</v>
          </cell>
          <cell r="ER39">
            <v>21.480945725154115</v>
          </cell>
          <cell r="ES39">
            <v>22.948017124053745</v>
          </cell>
          <cell r="ET39">
            <v>22.975692073747886</v>
          </cell>
          <cell r="EU39">
            <v>23.003367023442028</v>
          </cell>
          <cell r="EV39">
            <v>23.031041973136166</v>
          </cell>
          <cell r="EW39">
            <v>23.05871692283031</v>
          </cell>
          <cell r="EX39">
            <v>23.086391872524448</v>
          </cell>
          <cell r="EY39">
            <v>23.114066822218586</v>
          </cell>
          <cell r="EZ39">
            <v>23.141741771912727</v>
          </cell>
          <cell r="FA39">
            <v>23.169416721606868</v>
          </cell>
          <cell r="FB39">
            <v>23.19709167130101</v>
          </cell>
          <cell r="FC39">
            <v>23.224766620995148</v>
          </cell>
          <cell r="FD39">
            <v>23.252441570689292</v>
          </cell>
          <cell r="FE39">
            <v>24.829389885807316</v>
          </cell>
          <cell r="FF39">
            <v>24.85890658154311</v>
          </cell>
          <cell r="FG39">
            <v>24.8884232772789</v>
          </cell>
          <cell r="FH39">
            <v>24.917939973014693</v>
          </cell>
          <cell r="FI39">
            <v>24.947456668750483</v>
          </cell>
          <cell r="FJ39">
            <v>24.97697336448627</v>
          </cell>
          <cell r="FK39">
            <v>25.006490060222063</v>
          </cell>
          <cell r="FL39">
            <v>25.036006755957857</v>
          </cell>
          <cell r="FM39">
            <v>25.065523451693647</v>
          </cell>
          <cell r="FN39">
            <v>25.09504014742944</v>
          </cell>
          <cell r="FO39">
            <v>25.124556843165227</v>
          </cell>
          <cell r="FP39">
            <v>25.154073538901017</v>
          </cell>
        </row>
        <row r="40">
          <cell r="B40" t="str">
            <v>Precio Potencia Contrato</v>
          </cell>
          <cell r="C40" t="str">
            <v>US$ / kW-mes</v>
          </cell>
          <cell r="D40">
            <v>9.2303880000000014</v>
          </cell>
          <cell r="E40">
            <v>9.2073320305968505</v>
          </cell>
          <cell r="F40">
            <v>9.2366422347260482</v>
          </cell>
          <cell r="G40">
            <v>9.2722243048397743</v>
          </cell>
          <cell r="H40">
            <v>9.3179145158212453</v>
          </cell>
          <cell r="I40">
            <v>9.3448114306567476</v>
          </cell>
          <cell r="J40">
            <v>9.3686912212177731</v>
          </cell>
          <cell r="K40">
            <v>9.3871881913202717</v>
          </cell>
          <cell r="L40">
            <v>9.3831836726918674</v>
          </cell>
          <cell r="M40">
            <v>9.3972337302555555</v>
          </cell>
          <cell r="N40">
            <v>9.4128630862219875</v>
          </cell>
          <cell r="O40">
            <v>9.406563467309411</v>
          </cell>
          <cell r="P40">
            <v>9.3886854589363491</v>
          </cell>
          <cell r="Q40">
            <v>9.3725991752342228</v>
          </cell>
          <cell r="R40">
            <v>9.4736578146508315</v>
          </cell>
          <cell r="S40">
            <v>9.4996214930292453</v>
          </cell>
          <cell r="T40">
            <v>9.4789460320291781</v>
          </cell>
          <cell r="U40">
            <v>9.4155608709525964</v>
          </cell>
          <cell r="V40">
            <v>9.4157444896115674</v>
          </cell>
          <cell r="W40">
            <v>9.4672678853186625</v>
          </cell>
          <cell r="X40">
            <v>9.4662913360984042</v>
          </cell>
          <cell r="Y40">
            <v>9.4778755292844146</v>
          </cell>
          <cell r="Z40">
            <v>9.4935762014809022</v>
          </cell>
          <cell r="AA40">
            <v>9.49160534143072</v>
          </cell>
          <cell r="AB40">
            <v>9.5764591681150755</v>
          </cell>
          <cell r="AC40">
            <v>9.6455440358470366</v>
          </cell>
          <cell r="AD40">
            <v>9.4065801636033513</v>
          </cell>
          <cell r="AE40">
            <v>9.4436864468684316</v>
          </cell>
          <cell r="AF40">
            <v>9.4957108043434264</v>
          </cell>
          <cell r="AG40">
            <v>9.5237090511939186</v>
          </cell>
          <cell r="AH40">
            <v>9.5509368822376253</v>
          </cell>
          <cell r="AI40">
            <v>9.571797082403295</v>
          </cell>
          <cell r="AJ40">
            <v>9.5685803761045776</v>
          </cell>
          <cell r="AK40">
            <v>9.580298873111353</v>
          </cell>
          <cell r="AL40">
            <v>9.5918460721517427</v>
          </cell>
          <cell r="AM40">
            <v>9.5847750861995671</v>
          </cell>
          <cell r="AN40">
            <v>9.5634989555302337</v>
          </cell>
          <cell r="AO40">
            <v>9.4478362758389487</v>
          </cell>
          <cell r="AP40">
            <v>9.4710098703197421</v>
          </cell>
          <cell r="AQ40">
            <v>9.507396484678809</v>
          </cell>
          <cell r="AR40">
            <v>9.5626973879260948</v>
          </cell>
          <cell r="AS40">
            <v>9.5913255200704484</v>
          </cell>
          <cell r="AT40">
            <v>9.6187180702841957</v>
          </cell>
          <cell r="AU40">
            <v>9.6335647602459975</v>
          </cell>
          <cell r="AV40">
            <v>9.6315310352787655</v>
          </cell>
          <cell r="AW40">
            <v>9.6423459782067198</v>
          </cell>
          <cell r="AX40">
            <v>9.6545270514012689</v>
          </cell>
          <cell r="AY40">
            <v>9.6457683098329721</v>
          </cell>
          <cell r="AZ40">
            <v>9.6215329526329967</v>
          </cell>
          <cell r="BA40">
            <v>9.7605878799929968</v>
          </cell>
          <cell r="BB40">
            <v>9.7835870055348817</v>
          </cell>
          <cell r="BC40">
            <v>9.8139636116856561</v>
          </cell>
          <cell r="BD40">
            <v>9.8139636116856561</v>
          </cell>
          <cell r="BE40">
            <v>9.8139636116856561</v>
          </cell>
          <cell r="BF40">
            <v>9.8139636116856561</v>
          </cell>
          <cell r="BG40">
            <v>9.8139636116856561</v>
          </cell>
          <cell r="BH40">
            <v>9.8139636116856561</v>
          </cell>
          <cell r="BI40">
            <v>9.8139636116856561</v>
          </cell>
          <cell r="BJ40">
            <v>9.8139636116856561</v>
          </cell>
          <cell r="BK40">
            <v>9.8139636116856561</v>
          </cell>
          <cell r="BL40">
            <v>9.8139636116856561</v>
          </cell>
          <cell r="BM40">
            <v>9.9570285990643068</v>
          </cell>
          <cell r="BN40">
            <v>9.9780940415522199</v>
          </cell>
          <cell r="BO40">
            <v>10.01024288391937</v>
          </cell>
          <cell r="BP40">
            <v>10.01024288391937</v>
          </cell>
          <cell r="BQ40">
            <v>10.01024288391937</v>
          </cell>
          <cell r="BR40">
            <v>10.01024288391937</v>
          </cell>
          <cell r="BS40">
            <v>10.01024288391937</v>
          </cell>
          <cell r="BT40">
            <v>10.01024288391937</v>
          </cell>
          <cell r="BU40">
            <v>10.01024288391937</v>
          </cell>
          <cell r="BV40">
            <v>10.01024288391937</v>
          </cell>
          <cell r="BW40">
            <v>10.01024288391937</v>
          </cell>
          <cell r="BX40">
            <v>10.01024288391937</v>
          </cell>
          <cell r="BY40">
            <v>10.139451922764296</v>
          </cell>
          <cell r="BZ40">
            <v>10.158586891928902</v>
          </cell>
          <cell r="CA40">
            <v>10.20024379353749</v>
          </cell>
          <cell r="CB40">
            <v>10.210447741597758</v>
          </cell>
          <cell r="CC40">
            <v>10.210447741597758</v>
          </cell>
          <cell r="CD40">
            <v>10.210447741597758</v>
          </cell>
          <cell r="CE40">
            <v>10.210447741597758</v>
          </cell>
          <cell r="CF40">
            <v>10.210447741597758</v>
          </cell>
          <cell r="CG40">
            <v>10.210447741597758</v>
          </cell>
          <cell r="CH40">
            <v>10.210447741597758</v>
          </cell>
          <cell r="CI40">
            <v>10.210447741597758</v>
          </cell>
          <cell r="CJ40">
            <v>10.210447741597758</v>
          </cell>
          <cell r="CK40">
            <v>10.340165601531202</v>
          </cell>
          <cell r="CL40">
            <v>10.358572827190354</v>
          </cell>
          <cell r="CM40">
            <v>10.396813798782311</v>
          </cell>
          <cell r="CN40">
            <v>10.414656696429713</v>
          </cell>
          <cell r="CO40">
            <v>10.414656696429713</v>
          </cell>
          <cell r="CP40">
            <v>10.414656696429713</v>
          </cell>
          <cell r="CQ40">
            <v>10.414656696429713</v>
          </cell>
          <cell r="CR40">
            <v>10.414656696429713</v>
          </cell>
          <cell r="CS40">
            <v>10.414656696429713</v>
          </cell>
          <cell r="CT40">
            <v>10.414656696429713</v>
          </cell>
          <cell r="CU40">
            <v>10.414656696429713</v>
          </cell>
          <cell r="CV40">
            <v>10.414656696429713</v>
          </cell>
          <cell r="CW40">
            <v>10.547377530941702</v>
          </cell>
          <cell r="CX40">
            <v>10.564107352607516</v>
          </cell>
          <cell r="CY40">
            <v>10.603100564932614</v>
          </cell>
          <cell r="CZ40">
            <v>10.622949830358307</v>
          </cell>
          <cell r="DA40">
            <v>10.622949830358307</v>
          </cell>
          <cell r="DB40">
            <v>10.622949830358307</v>
          </cell>
          <cell r="DC40">
            <v>10.622949830358307</v>
          </cell>
          <cell r="DD40">
            <v>10.622949830358307</v>
          </cell>
          <cell r="DE40">
            <v>10.622949830358307</v>
          </cell>
          <cell r="DF40">
            <v>10.622949830358307</v>
          </cell>
          <cell r="DG40">
            <v>10.622949830358307</v>
          </cell>
          <cell r="DH40">
            <v>10.622949830358307</v>
          </cell>
          <cell r="DI40">
            <v>10.763914935353577</v>
          </cell>
          <cell r="DJ40">
            <v>10.78776093082177</v>
          </cell>
          <cell r="DK40">
            <v>10.826876372670055</v>
          </cell>
          <cell r="DL40">
            <v>10.835408826965473</v>
          </cell>
          <cell r="DM40">
            <v>10.835408826965473</v>
          </cell>
          <cell r="DN40">
            <v>10.835408826965473</v>
          </cell>
          <cell r="DO40">
            <v>10.835408826965473</v>
          </cell>
          <cell r="DP40">
            <v>10.835408826965473</v>
          </cell>
          <cell r="DQ40">
            <v>10.835408826965473</v>
          </cell>
          <cell r="DR40">
            <v>10.835408826965473</v>
          </cell>
          <cell r="DS40">
            <v>10.835408826965473</v>
          </cell>
          <cell r="DT40">
            <v>10.835408826965473</v>
          </cell>
          <cell r="DU40">
            <v>11.173205777934406</v>
          </cell>
          <cell r="DV40">
            <v>11.198586729095519</v>
          </cell>
          <cell r="DW40">
            <v>11.234420713900885</v>
          </cell>
          <cell r="DX40">
            <v>11.234420713900885</v>
          </cell>
          <cell r="DY40">
            <v>11.234420713900885</v>
          </cell>
          <cell r="DZ40">
            <v>11.234420713900885</v>
          </cell>
          <cell r="EA40">
            <v>11.234420713900885</v>
          </cell>
          <cell r="EB40">
            <v>11.234420713900885</v>
          </cell>
          <cell r="EC40">
            <v>11.234420713900885</v>
          </cell>
          <cell r="ED40">
            <v>11.234420713900885</v>
          </cell>
          <cell r="EE40">
            <v>11.234420713900885</v>
          </cell>
          <cell r="EF40">
            <v>11.234420713900885</v>
          </cell>
          <cell r="EG40">
            <v>11.580922137249445</v>
          </cell>
          <cell r="EH40">
            <v>11.606550000765406</v>
          </cell>
          <cell r="EI40">
            <v>11.64761790045862</v>
          </cell>
          <cell r="EJ40">
            <v>11.64761790045862</v>
          </cell>
          <cell r="EK40">
            <v>11.64761790045862</v>
          </cell>
          <cell r="EL40">
            <v>11.64761790045862</v>
          </cell>
          <cell r="EM40">
            <v>11.64761790045862</v>
          </cell>
          <cell r="EN40">
            <v>11.64761790045862</v>
          </cell>
          <cell r="EO40">
            <v>11.64761790045862</v>
          </cell>
          <cell r="EP40">
            <v>11.64761790045862</v>
          </cell>
          <cell r="EQ40">
            <v>11.64761790045862</v>
          </cell>
          <cell r="ER40">
            <v>11.64761790045862</v>
          </cell>
          <cell r="ES40">
            <v>11.996332025743124</v>
          </cell>
          <cell r="ET40">
            <v>12.022128508617378</v>
          </cell>
          <cell r="EU40">
            <v>12.069050469667758</v>
          </cell>
          <cell r="EV40">
            <v>12.070562643847223</v>
          </cell>
          <cell r="EW40">
            <v>12.070562643847223</v>
          </cell>
          <cell r="EX40">
            <v>12.070562643847223</v>
          </cell>
          <cell r="EY40">
            <v>12.070562643847223</v>
          </cell>
          <cell r="EZ40">
            <v>12.070562643847223</v>
          </cell>
          <cell r="FA40">
            <v>12.070562643847223</v>
          </cell>
          <cell r="FB40">
            <v>12.070562643847223</v>
          </cell>
          <cell r="FC40">
            <v>12.070562643847223</v>
          </cell>
          <cell r="FD40">
            <v>12.070562643847223</v>
          </cell>
          <cell r="FE40">
            <v>12.432259571981831</v>
          </cell>
          <cell r="FF40">
            <v>12.458402772996067</v>
          </cell>
          <cell r="FG40">
            <v>12.506975484679245</v>
          </cell>
          <cell r="FH40">
            <v>12.508737618831637</v>
          </cell>
          <cell r="FI40">
            <v>12.508737618831637</v>
          </cell>
          <cell r="FJ40">
            <v>12.508737618831637</v>
          </cell>
          <cell r="FK40">
            <v>12.508737618831637</v>
          </cell>
          <cell r="FL40">
            <v>12.508737618831637</v>
          </cell>
          <cell r="FM40">
            <v>12.508737618831637</v>
          </cell>
          <cell r="FN40">
            <v>12.508737618831637</v>
          </cell>
          <cell r="FO40">
            <v>12.508737618831637</v>
          </cell>
          <cell r="FP40">
            <v>12.508737618831637</v>
          </cell>
        </row>
        <row r="41">
          <cell r="B41" t="str">
            <v>Fn Potencia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  <cell r="AU41">
            <v>1</v>
          </cell>
          <cell r="AV41">
            <v>1</v>
          </cell>
          <cell r="AW41">
            <v>1</v>
          </cell>
          <cell r="AX41">
            <v>1</v>
          </cell>
          <cell r="AY41">
            <v>1</v>
          </cell>
          <cell r="AZ41">
            <v>1</v>
          </cell>
          <cell r="BA41">
            <v>1</v>
          </cell>
          <cell r="BB41">
            <v>1</v>
          </cell>
          <cell r="BC41">
            <v>1</v>
          </cell>
          <cell r="BD41">
            <v>1</v>
          </cell>
          <cell r="BE41">
            <v>1</v>
          </cell>
          <cell r="BF41">
            <v>1</v>
          </cell>
          <cell r="BG41">
            <v>1</v>
          </cell>
          <cell r="BH41">
            <v>1</v>
          </cell>
          <cell r="BI41">
            <v>1</v>
          </cell>
          <cell r="BJ41">
            <v>1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1</v>
          </cell>
          <cell r="BQ41">
            <v>1</v>
          </cell>
          <cell r="BR41">
            <v>1</v>
          </cell>
          <cell r="BS41">
            <v>1</v>
          </cell>
          <cell r="BT41">
            <v>1</v>
          </cell>
          <cell r="BU41">
            <v>1</v>
          </cell>
          <cell r="BV41">
            <v>1</v>
          </cell>
          <cell r="BW41">
            <v>1</v>
          </cell>
          <cell r="BX41">
            <v>1</v>
          </cell>
          <cell r="BY41">
            <v>1</v>
          </cell>
          <cell r="BZ41">
            <v>1</v>
          </cell>
          <cell r="CA41">
            <v>1</v>
          </cell>
          <cell r="CB41">
            <v>1</v>
          </cell>
          <cell r="CC41">
            <v>1</v>
          </cell>
          <cell r="CD41">
            <v>1</v>
          </cell>
          <cell r="CE41">
            <v>1</v>
          </cell>
          <cell r="CF41">
            <v>1</v>
          </cell>
          <cell r="CG41">
            <v>1</v>
          </cell>
          <cell r="CH41">
            <v>1</v>
          </cell>
          <cell r="CI41">
            <v>1</v>
          </cell>
          <cell r="CJ41">
            <v>1</v>
          </cell>
          <cell r="CK41">
            <v>1</v>
          </cell>
          <cell r="CL41">
            <v>1</v>
          </cell>
          <cell r="CM41">
            <v>1</v>
          </cell>
          <cell r="CN41">
            <v>1</v>
          </cell>
          <cell r="CO41">
            <v>1</v>
          </cell>
          <cell r="CP41">
            <v>1</v>
          </cell>
          <cell r="CQ41">
            <v>1</v>
          </cell>
          <cell r="CR41">
            <v>1</v>
          </cell>
          <cell r="CS41">
            <v>1</v>
          </cell>
          <cell r="CT41">
            <v>1</v>
          </cell>
          <cell r="CU41">
            <v>1</v>
          </cell>
          <cell r="CV41">
            <v>1</v>
          </cell>
          <cell r="CW41">
            <v>1</v>
          </cell>
          <cell r="CX41">
            <v>1</v>
          </cell>
          <cell r="CY41">
            <v>1</v>
          </cell>
          <cell r="CZ41">
            <v>1</v>
          </cell>
          <cell r="DA41">
            <v>1</v>
          </cell>
          <cell r="DB41">
            <v>1</v>
          </cell>
          <cell r="DC41">
            <v>1</v>
          </cell>
          <cell r="DD41">
            <v>1</v>
          </cell>
          <cell r="DE41">
            <v>1</v>
          </cell>
          <cell r="DF41">
            <v>1</v>
          </cell>
          <cell r="DG41">
            <v>1</v>
          </cell>
          <cell r="DH41">
            <v>1</v>
          </cell>
          <cell r="DI41">
            <v>1</v>
          </cell>
          <cell r="DJ41">
            <v>1</v>
          </cell>
          <cell r="DK41">
            <v>1</v>
          </cell>
          <cell r="DL41">
            <v>1</v>
          </cell>
          <cell r="DM41">
            <v>1</v>
          </cell>
          <cell r="DN41">
            <v>1</v>
          </cell>
          <cell r="DO41">
            <v>1</v>
          </cell>
          <cell r="DP41">
            <v>1</v>
          </cell>
          <cell r="DQ41">
            <v>1</v>
          </cell>
          <cell r="DR41">
            <v>1</v>
          </cell>
          <cell r="DS41">
            <v>1</v>
          </cell>
          <cell r="DT41">
            <v>1</v>
          </cell>
          <cell r="DU41">
            <v>1</v>
          </cell>
          <cell r="DV41">
            <v>1</v>
          </cell>
          <cell r="DW41">
            <v>1</v>
          </cell>
          <cell r="DX41">
            <v>1</v>
          </cell>
          <cell r="DY41">
            <v>1</v>
          </cell>
          <cell r="DZ41">
            <v>1</v>
          </cell>
          <cell r="EA41">
            <v>1</v>
          </cell>
          <cell r="EB41">
            <v>1</v>
          </cell>
          <cell r="EC41">
            <v>1</v>
          </cell>
          <cell r="ED41">
            <v>1</v>
          </cell>
          <cell r="EE41">
            <v>1</v>
          </cell>
          <cell r="EF41">
            <v>1</v>
          </cell>
          <cell r="EG41">
            <v>1</v>
          </cell>
          <cell r="EH41">
            <v>1</v>
          </cell>
          <cell r="EI41">
            <v>1</v>
          </cell>
          <cell r="EJ41">
            <v>1</v>
          </cell>
          <cell r="EK41">
            <v>1</v>
          </cell>
          <cell r="EL41">
            <v>1</v>
          </cell>
          <cell r="EM41">
            <v>1</v>
          </cell>
          <cell r="EN41">
            <v>1</v>
          </cell>
          <cell r="EO41">
            <v>1</v>
          </cell>
          <cell r="EP41">
            <v>1</v>
          </cell>
          <cell r="EQ41">
            <v>1</v>
          </cell>
          <cell r="ER41">
            <v>1</v>
          </cell>
          <cell r="ES41">
            <v>1</v>
          </cell>
          <cell r="ET41">
            <v>1</v>
          </cell>
          <cell r="EU41">
            <v>1</v>
          </cell>
          <cell r="EV41">
            <v>1</v>
          </cell>
          <cell r="EW41">
            <v>1</v>
          </cell>
          <cell r="EX41">
            <v>1</v>
          </cell>
          <cell r="EY41">
            <v>1</v>
          </cell>
          <cell r="EZ41">
            <v>1</v>
          </cell>
          <cell r="FA41">
            <v>1</v>
          </cell>
          <cell r="FB41">
            <v>1</v>
          </cell>
          <cell r="FC41">
            <v>1</v>
          </cell>
          <cell r="FD41">
            <v>1</v>
          </cell>
          <cell r="FE41">
            <v>1</v>
          </cell>
          <cell r="FF41">
            <v>1</v>
          </cell>
          <cell r="FG41">
            <v>1</v>
          </cell>
          <cell r="FH41">
            <v>1</v>
          </cell>
          <cell r="FI41">
            <v>1</v>
          </cell>
          <cell r="FJ41">
            <v>1</v>
          </cell>
          <cell r="FK41">
            <v>1</v>
          </cell>
          <cell r="FL41">
            <v>1</v>
          </cell>
          <cell r="FM41">
            <v>1</v>
          </cell>
          <cell r="FN41">
            <v>1</v>
          </cell>
          <cell r="FO41">
            <v>1</v>
          </cell>
          <cell r="FP41">
            <v>1</v>
          </cell>
        </row>
        <row r="42">
          <cell r="B42" t="str">
            <v>Fn Energia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1</v>
          </cell>
          <cell r="AO42">
            <v>1</v>
          </cell>
          <cell r="AP42">
            <v>1</v>
          </cell>
          <cell r="AQ42">
            <v>1</v>
          </cell>
          <cell r="AR42">
            <v>1</v>
          </cell>
          <cell r="AS42">
            <v>1</v>
          </cell>
          <cell r="AT42">
            <v>1</v>
          </cell>
          <cell r="AU42">
            <v>1</v>
          </cell>
          <cell r="AV42">
            <v>1</v>
          </cell>
          <cell r="AW42">
            <v>1</v>
          </cell>
          <cell r="AX42">
            <v>1</v>
          </cell>
          <cell r="AY42">
            <v>1</v>
          </cell>
          <cell r="AZ42">
            <v>1</v>
          </cell>
          <cell r="BA42">
            <v>1</v>
          </cell>
          <cell r="BB42">
            <v>1</v>
          </cell>
          <cell r="BC42">
            <v>1</v>
          </cell>
          <cell r="BD42">
            <v>1</v>
          </cell>
          <cell r="BE42">
            <v>1</v>
          </cell>
          <cell r="BF42">
            <v>1</v>
          </cell>
          <cell r="BG42">
            <v>1</v>
          </cell>
          <cell r="BH42">
            <v>1</v>
          </cell>
          <cell r="BI42">
            <v>1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1</v>
          </cell>
          <cell r="BO42">
            <v>1</v>
          </cell>
          <cell r="BP42">
            <v>1</v>
          </cell>
          <cell r="BQ42">
            <v>1</v>
          </cell>
          <cell r="BR42">
            <v>1</v>
          </cell>
          <cell r="BS42">
            <v>1</v>
          </cell>
          <cell r="BT42">
            <v>1</v>
          </cell>
          <cell r="BU42">
            <v>1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1</v>
          </cell>
          <cell r="CA42">
            <v>1</v>
          </cell>
          <cell r="CB42">
            <v>1</v>
          </cell>
          <cell r="CC42">
            <v>1</v>
          </cell>
          <cell r="CD42">
            <v>1</v>
          </cell>
          <cell r="CE42">
            <v>1</v>
          </cell>
          <cell r="CF42">
            <v>1</v>
          </cell>
          <cell r="CG42">
            <v>1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1</v>
          </cell>
          <cell r="CM42">
            <v>1</v>
          </cell>
          <cell r="CN42">
            <v>1</v>
          </cell>
          <cell r="CO42">
            <v>1</v>
          </cell>
          <cell r="CP42">
            <v>1</v>
          </cell>
          <cell r="CQ42">
            <v>1</v>
          </cell>
          <cell r="CR42">
            <v>1</v>
          </cell>
          <cell r="CS42">
            <v>1</v>
          </cell>
          <cell r="CT42">
            <v>1</v>
          </cell>
          <cell r="CU42">
            <v>1</v>
          </cell>
          <cell r="CV42">
            <v>1</v>
          </cell>
          <cell r="CW42">
            <v>1</v>
          </cell>
          <cell r="CX42">
            <v>1</v>
          </cell>
          <cell r="CY42">
            <v>1</v>
          </cell>
          <cell r="CZ42">
            <v>1</v>
          </cell>
          <cell r="DA42">
            <v>1</v>
          </cell>
          <cell r="DB42">
            <v>1</v>
          </cell>
          <cell r="DC42">
            <v>1</v>
          </cell>
          <cell r="DD42">
            <v>1</v>
          </cell>
          <cell r="DE42">
            <v>1</v>
          </cell>
          <cell r="DF42">
            <v>1</v>
          </cell>
          <cell r="DG42">
            <v>1</v>
          </cell>
          <cell r="DH42">
            <v>1</v>
          </cell>
          <cell r="DI42">
            <v>1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1</v>
          </cell>
          <cell r="DO42">
            <v>1</v>
          </cell>
          <cell r="DP42">
            <v>1</v>
          </cell>
          <cell r="DQ42">
            <v>1</v>
          </cell>
          <cell r="DR42">
            <v>1</v>
          </cell>
          <cell r="DS42">
            <v>1</v>
          </cell>
          <cell r="DT42">
            <v>1</v>
          </cell>
          <cell r="DU42">
            <v>1</v>
          </cell>
          <cell r="DV42">
            <v>1</v>
          </cell>
          <cell r="DW42">
            <v>1</v>
          </cell>
          <cell r="DX42">
            <v>1</v>
          </cell>
          <cell r="DY42">
            <v>1</v>
          </cell>
          <cell r="DZ42">
            <v>1</v>
          </cell>
          <cell r="EA42">
            <v>1</v>
          </cell>
          <cell r="EB42">
            <v>1</v>
          </cell>
          <cell r="EC42">
            <v>1</v>
          </cell>
          <cell r="ED42">
            <v>1</v>
          </cell>
          <cell r="EE42">
            <v>1</v>
          </cell>
          <cell r="EF42">
            <v>1</v>
          </cell>
          <cell r="EG42">
            <v>1</v>
          </cell>
          <cell r="EH42">
            <v>1</v>
          </cell>
          <cell r="EI42">
            <v>1</v>
          </cell>
          <cell r="EJ42">
            <v>1</v>
          </cell>
          <cell r="EK42">
            <v>1</v>
          </cell>
          <cell r="EL42">
            <v>1</v>
          </cell>
          <cell r="EM42">
            <v>1</v>
          </cell>
          <cell r="EN42">
            <v>1</v>
          </cell>
          <cell r="EO42">
            <v>1</v>
          </cell>
          <cell r="EP42">
            <v>1</v>
          </cell>
          <cell r="EQ42">
            <v>1</v>
          </cell>
          <cell r="ER42">
            <v>1</v>
          </cell>
          <cell r="ES42">
            <v>1</v>
          </cell>
          <cell r="ET42">
            <v>1</v>
          </cell>
          <cell r="EU42">
            <v>1</v>
          </cell>
          <cell r="EV42">
            <v>1</v>
          </cell>
          <cell r="EW42">
            <v>1</v>
          </cell>
          <cell r="EX42">
            <v>1</v>
          </cell>
          <cell r="EY42">
            <v>1</v>
          </cell>
          <cell r="EZ42">
            <v>1</v>
          </cell>
          <cell r="FA42">
            <v>1</v>
          </cell>
          <cell r="FB42">
            <v>1</v>
          </cell>
          <cell r="FC42">
            <v>1</v>
          </cell>
          <cell r="FD42">
            <v>1</v>
          </cell>
          <cell r="FE42">
            <v>1</v>
          </cell>
          <cell r="FF42">
            <v>1</v>
          </cell>
          <cell r="FG42">
            <v>1</v>
          </cell>
          <cell r="FH42">
            <v>1</v>
          </cell>
          <cell r="FI42">
            <v>1</v>
          </cell>
          <cell r="FJ42">
            <v>1</v>
          </cell>
          <cell r="FK42">
            <v>1</v>
          </cell>
          <cell r="FL42">
            <v>1</v>
          </cell>
          <cell r="FM42">
            <v>1</v>
          </cell>
          <cell r="FN42">
            <v>1</v>
          </cell>
          <cell r="FO42">
            <v>1</v>
          </cell>
          <cell r="FP4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9">
          <cell r="D19">
            <v>0.85</v>
          </cell>
        </row>
      </sheetData>
      <sheetData sheetId="22" refreshError="1"/>
      <sheetData sheetId="23">
        <row r="4">
          <cell r="E4">
            <v>43466</v>
          </cell>
        </row>
      </sheetData>
      <sheetData sheetId="24">
        <row r="4">
          <cell r="E4">
            <v>43466</v>
          </cell>
        </row>
      </sheetData>
      <sheetData sheetId="25" refreshError="1"/>
      <sheetData sheetId="26">
        <row r="6">
          <cell r="M6">
            <v>842.9017470087997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4"/>
      <sheetName val="MH (10.12.2019)"/>
      <sheetName val="MH (29.11.2019)"/>
      <sheetName val="Resumen Escenarios (28.11.2019)"/>
      <sheetName val="Hoja1"/>
      <sheetName val="Hoja2"/>
      <sheetName val="Resumen Escenarios"/>
      <sheetName val="33"/>
      <sheetName val="Pres. USD 2019-2020"/>
      <sheetName val="Cuadro Resumen Direccion To (2"/>
      <sheetName val="Pres. Base DOP 2019- 2020"/>
      <sheetName val="Pres. Incremento DOP 2019- 2020"/>
      <sheetName val="1- Premisas Base"/>
      <sheetName val="Proy.-MiniProy.-Poligonos"/>
      <sheetName val="Pedidos 2019-2020"/>
      <sheetName val="Préstamos"/>
      <sheetName val="Locales Alquilados"/>
      <sheetName val="Estados Finanacieros"/>
      <sheetName val="FlujoCajaDOP"/>
      <sheetName val="FlujoCajaUSD"/>
      <sheetName val="Otras Premisas"/>
      <sheetName val="ProvicionesCF"/>
      <sheetName val="NameManager"/>
      <sheetName val="Estructura_Ampliada"/>
    </sheetNames>
    <sheetDataSet>
      <sheetData sheetId="0"/>
      <sheetData sheetId="1"/>
      <sheetData sheetId="2"/>
      <sheetData sheetId="3"/>
      <sheetData sheetId="4">
        <row r="28">
          <cell r="W28">
            <v>39711.306353552951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O6">
            <v>5575937.2989090914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2">
          <cell r="Q2" t="str">
            <v>RD$ Millones</v>
          </cell>
        </row>
        <row r="3">
          <cell r="Q3" t="str">
            <v>US$ Millones</v>
          </cell>
        </row>
      </sheetData>
      <sheetData sheetId="2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2006"/>
      <sheetName val="gastos operativos"/>
      <sheetName val="Sheet3"/>
    </sheetNames>
    <sheetDataSet>
      <sheetData sheetId="0"/>
      <sheetData sheetId="1">
        <row r="63">
          <cell r="H63">
            <v>7.3096938300181584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Financiamiento"/>
      <sheetName val="Plantilla Ejecución "/>
      <sheetName val="Hoja4 (2)"/>
      <sheetName val="Ingresos"/>
      <sheetName val="Gastos"/>
      <sheetName val="DETALLE"/>
      <sheetName val="Detalle Gastos Personal"/>
      <sheetName val="Hoja1"/>
      <sheetName val="Hoja4"/>
      <sheetName val="Ejecución"/>
      <sheetName val="Data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2"/>
      <sheetData sheetId="3"/>
      <sheetData sheetId="4"/>
      <sheetData sheetId="5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BA1D-D63E-4A79-8B1B-265FBBE03A87}">
  <dimension ref="A1"/>
  <sheetViews>
    <sheetView tabSelected="1" view="pageBreakPreview" topLeftCell="A14" zoomScale="120" zoomScaleNormal="100" zoomScaleSheetLayoutView="120" workbookViewId="0">
      <selection activeCell="J24" sqref="J24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5A08-0AE5-4AB2-A1C1-2B91AA97D435}">
  <dimension ref="A1:T105"/>
  <sheetViews>
    <sheetView showGridLines="0" topLeftCell="C67" zoomScale="85" zoomScaleNormal="85" zoomScaleSheetLayoutView="100" workbookViewId="0">
      <selection activeCell="C82" sqref="C82"/>
    </sheetView>
  </sheetViews>
  <sheetFormatPr baseColWidth="10" defaultColWidth="9.140625" defaultRowHeight="15" x14ac:dyDescent="0.25"/>
  <cols>
    <col min="1" max="1" width="11.5703125" style="3" hidden="1" customWidth="1"/>
    <col min="2" max="2" width="55.5703125" style="3" hidden="1" customWidth="1"/>
    <col min="3" max="3" width="23" style="3" customWidth="1"/>
    <col min="4" max="4" width="52.28515625" style="1" bestFit="1" customWidth="1"/>
    <col min="5" max="5" width="21.28515625" style="2" customWidth="1"/>
    <col min="6" max="7" width="16.85546875" style="1" bestFit="1" customWidth="1"/>
    <col min="8" max="11" width="9.140625" style="1" customWidth="1"/>
    <col min="12" max="13" width="9.140625" style="1"/>
    <col min="14" max="14" width="12.7109375" style="1" customWidth="1"/>
    <col min="15" max="15" width="9.7109375" style="1" bestFit="1" customWidth="1"/>
    <col min="16" max="16" width="12.5703125" style="1" bestFit="1" customWidth="1"/>
    <col min="17" max="17" width="12.85546875" style="1" customWidth="1"/>
    <col min="18" max="18" width="16.85546875" style="1" bestFit="1" customWidth="1"/>
    <col min="19" max="16384" width="9.140625" style="1"/>
  </cols>
  <sheetData>
    <row r="1" spans="1:20" ht="18.75" x14ac:dyDescent="0.25">
      <c r="C1" s="54" t="s">
        <v>101</v>
      </c>
      <c r="D1" s="54"/>
      <c r="E1" s="53"/>
      <c r="F1" s="52"/>
    </row>
    <row r="2" spans="1:20" ht="18.75" x14ac:dyDescent="0.25">
      <c r="C2" s="54" t="s">
        <v>100</v>
      </c>
      <c r="D2" s="54"/>
      <c r="E2" s="53"/>
      <c r="F2" s="52"/>
    </row>
    <row r="3" spans="1:20" ht="15.75" x14ac:dyDescent="0.25">
      <c r="C3" s="51" t="s">
        <v>99</v>
      </c>
      <c r="D3" s="51"/>
      <c r="E3" s="50"/>
      <c r="F3" s="49"/>
    </row>
    <row r="4" spans="1:20" x14ac:dyDescent="0.25">
      <c r="C4" s="48" t="s">
        <v>98</v>
      </c>
      <c r="D4" s="48"/>
      <c r="E4" s="47"/>
      <c r="F4" s="4"/>
    </row>
    <row r="6" spans="1:20" ht="31.5" x14ac:dyDescent="0.25">
      <c r="A6" s="46" t="s">
        <v>97</v>
      </c>
      <c r="B6" s="45" t="s">
        <v>96</v>
      </c>
      <c r="C6" s="44"/>
      <c r="D6" s="44" t="s">
        <v>95</v>
      </c>
      <c r="E6" s="43" t="s">
        <v>94</v>
      </c>
      <c r="F6" s="42" t="s">
        <v>93</v>
      </c>
      <c r="G6" s="42" t="s">
        <v>92</v>
      </c>
      <c r="H6" s="42" t="s">
        <v>91</v>
      </c>
      <c r="I6" s="42" t="s">
        <v>90</v>
      </c>
      <c r="J6" s="42" t="s">
        <v>89</v>
      </c>
      <c r="K6" s="42" t="s">
        <v>88</v>
      </c>
      <c r="L6" s="42" t="s">
        <v>87</v>
      </c>
      <c r="M6" s="42" t="s">
        <v>86</v>
      </c>
      <c r="N6" s="42" t="s">
        <v>85</v>
      </c>
      <c r="O6" s="42" t="s">
        <v>84</v>
      </c>
      <c r="P6" s="42" t="s">
        <v>83</v>
      </c>
      <c r="Q6" s="42" t="s">
        <v>82</v>
      </c>
      <c r="R6" s="42" t="s">
        <v>81</v>
      </c>
    </row>
    <row r="7" spans="1:20" x14ac:dyDescent="0.25">
      <c r="D7" s="25" t="s">
        <v>80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20" x14ac:dyDescent="0.25">
      <c r="A8" s="3">
        <f>+[35]Gastos!A7</f>
        <v>2.1</v>
      </c>
      <c r="B8" s="3" t="str">
        <f>+[35]Gastos!B7</f>
        <v>REMUNERACIONES Y CONTRIBUCIONES</v>
      </c>
      <c r="D8" s="14" t="s">
        <v>79</v>
      </c>
      <c r="E8" s="40">
        <f>+SUM(E9:E13)</f>
        <v>3189390523.9241676</v>
      </c>
      <c r="F8" s="40">
        <f>+SUM(F9:F13)</f>
        <v>246523648.25999978</v>
      </c>
      <c r="G8" s="40">
        <f>+SUM(G9:G13)</f>
        <v>239733462.03000033</v>
      </c>
      <c r="H8" s="40">
        <f>+SUM(H9:H13)</f>
        <v>0</v>
      </c>
      <c r="I8" s="40">
        <f>+SUM(I9:I13)</f>
        <v>0</v>
      </c>
      <c r="J8" s="40">
        <f>+SUM(J9:J13)</f>
        <v>0</v>
      </c>
      <c r="K8" s="40">
        <f>+SUM(K9:K13)</f>
        <v>0</v>
      </c>
      <c r="L8" s="40">
        <f>+SUM(L9:L13)</f>
        <v>0</v>
      </c>
      <c r="M8" s="40">
        <f>+SUM(M9:M13)</f>
        <v>0</v>
      </c>
      <c r="N8" s="40">
        <f>+SUM(N9:N13)</f>
        <v>0</v>
      </c>
      <c r="O8" s="40">
        <f>+SUM(O9:O13)</f>
        <v>0</v>
      </c>
      <c r="P8" s="40">
        <f>+SUM(P9:P13)</f>
        <v>0</v>
      </c>
      <c r="Q8" s="40">
        <f>+SUM(Q9:Q13)</f>
        <v>0</v>
      </c>
      <c r="R8" s="40">
        <f>+SUM(R9:R13)</f>
        <v>486257110.29000008</v>
      </c>
    </row>
    <row r="9" spans="1:20" x14ac:dyDescent="0.25">
      <c r="A9" s="28" t="str">
        <f>+[35]Gastos!A8</f>
        <v>2.1.1</v>
      </c>
      <c r="B9" s="28" t="str">
        <f>+[35]Gastos!B8</f>
        <v>REMUNERACIONES</v>
      </c>
      <c r="C9" s="28" t="str">
        <f>+LEFT(D9,7)</f>
        <v>2.1.1 -</v>
      </c>
      <c r="D9" s="12" t="s">
        <v>78</v>
      </c>
      <c r="E9" s="2">
        <v>2675497924.8441677</v>
      </c>
      <c r="F9" s="37">
        <f>+'[1]Gastos '!D3-F13</f>
        <v>217517385.98999977</v>
      </c>
      <c r="G9" s="37">
        <f>+'[1]Gastos '!E3-G13</f>
        <v>211670839.68000033</v>
      </c>
      <c r="H9" s="24">
        <f>+'[1]Gastos '!F3-H13</f>
        <v>0</v>
      </c>
      <c r="R9" s="24">
        <f>+SUM(F9:Q9)</f>
        <v>429188225.67000008</v>
      </c>
    </row>
    <row r="10" spans="1:20" x14ac:dyDescent="0.25">
      <c r="A10" s="29" t="str">
        <f>+[35]Gastos!A35</f>
        <v>2.1.2</v>
      </c>
      <c r="B10" s="29" t="str">
        <f>+[35]Gastos!B35</f>
        <v>SOBRESUELDOS</v>
      </c>
      <c r="C10" s="28" t="str">
        <f>+LEFT(D10,7)</f>
        <v>2.1.2 -</v>
      </c>
      <c r="D10" s="12" t="s">
        <v>77</v>
      </c>
      <c r="E10" s="2">
        <v>191867041.55999994</v>
      </c>
      <c r="F10" s="38">
        <f>+'[1]Gastos '!D4</f>
        <v>181720.22999999995</v>
      </c>
      <c r="G10" s="38">
        <f>+'[1]Gastos '!E4</f>
        <v>58647.31</v>
      </c>
      <c r="R10" s="24">
        <f>+SUM(F10:Q10)</f>
        <v>240367.53999999995</v>
      </c>
    </row>
    <row r="11" spans="1:20" x14ac:dyDescent="0.25">
      <c r="A11" s="29" t="str">
        <f>+[35]Gastos!A51</f>
        <v>2.1.3</v>
      </c>
      <c r="B11" s="29" t="str">
        <f>+[35]Gastos!B51</f>
        <v>DIETAS Y GASTOS DE REPRESENTACIÓN</v>
      </c>
      <c r="C11" s="28" t="str">
        <f>+LEFT(D11,7)</f>
        <v>2.1.3 -</v>
      </c>
      <c r="D11" s="12" t="s">
        <v>76</v>
      </c>
      <c r="E11" s="2">
        <v>0</v>
      </c>
      <c r="F11" s="39"/>
      <c r="G11" s="39"/>
      <c r="R11" s="24">
        <f>+SUM(F11:Q11)</f>
        <v>0</v>
      </c>
    </row>
    <row r="12" spans="1:20" x14ac:dyDescent="0.25">
      <c r="A12" s="29" t="str">
        <f>+[35]Gastos!A58</f>
        <v>2.1.4</v>
      </c>
      <c r="B12" s="29" t="str">
        <f>+[35]Gastos!B58</f>
        <v>GRATIFICACIONES Y BONIFICACIONES</v>
      </c>
      <c r="C12" s="28" t="str">
        <f>+LEFT(D12,7)</f>
        <v>2.1.4 -</v>
      </c>
      <c r="D12" s="12" t="s">
        <v>75</v>
      </c>
      <c r="E12" s="2">
        <v>9998000</v>
      </c>
      <c r="F12" s="38">
        <f>+'[1]Gastos '!D5</f>
        <v>418230</v>
      </c>
      <c r="G12" s="38">
        <f>+'[1]Gastos '!E5</f>
        <v>471480</v>
      </c>
      <c r="R12" s="24">
        <f>+SUM(F12:Q12)</f>
        <v>889710</v>
      </c>
    </row>
    <row r="13" spans="1:20" x14ac:dyDescent="0.25">
      <c r="A13" s="29" t="str">
        <f>+[35]Gastos!A66</f>
        <v>2.1.5</v>
      </c>
      <c r="B13" s="29" t="str">
        <f>+[35]Gastos!B66</f>
        <v>CONTRIBUCIONES A LA SEGURIDAD SOCIAL</v>
      </c>
      <c r="C13" s="28" t="str">
        <f>+LEFT(D13,7)</f>
        <v>2.1.5 -</v>
      </c>
      <c r="D13" s="12" t="s">
        <v>74</v>
      </c>
      <c r="E13" s="2">
        <v>312027557.52000004</v>
      </c>
      <c r="F13" s="37">
        <v>28406312.040000018</v>
      </c>
      <c r="G13" s="37">
        <v>27532495.039999999</v>
      </c>
      <c r="R13" s="24">
        <f>+SUM(F13:Q13)</f>
        <v>55938807.080000013</v>
      </c>
    </row>
    <row r="14" spans="1:20" x14ac:dyDescent="0.25">
      <c r="C14" s="28" t="str">
        <f>+LEFT(D14,7)</f>
        <v>2.2 - C</v>
      </c>
      <c r="D14" s="14" t="s">
        <v>73</v>
      </c>
      <c r="E14" s="30">
        <f>SUM(E15:E23)</f>
        <v>47250812899.209946</v>
      </c>
      <c r="F14" s="30">
        <f>SUM(F15:F23)</f>
        <v>3220424273.6113038</v>
      </c>
      <c r="G14" s="30">
        <f>SUM(G15:G23)</f>
        <v>3076490066.5536432</v>
      </c>
      <c r="H14" s="30">
        <f>SUM(H15:H23)</f>
        <v>0</v>
      </c>
      <c r="I14" s="30">
        <f>SUM(I15:I23)</f>
        <v>0</v>
      </c>
      <c r="J14" s="30">
        <f>SUM(J15:J23)</f>
        <v>0</v>
      </c>
      <c r="K14" s="30">
        <f>SUM(K15:K23)</f>
        <v>0</v>
      </c>
      <c r="L14" s="30">
        <f>SUM(L15:L23)</f>
        <v>0</v>
      </c>
      <c r="M14" s="30">
        <f>SUM(M15:M23)</f>
        <v>0</v>
      </c>
      <c r="N14" s="30">
        <f>SUM(N15:N23)</f>
        <v>0</v>
      </c>
      <c r="O14" s="30">
        <f>SUM(O15:O23)</f>
        <v>0</v>
      </c>
      <c r="P14" s="30">
        <f>SUM(P15:P23)</f>
        <v>0</v>
      </c>
      <c r="Q14" s="30">
        <f>SUM(Q15:Q23)</f>
        <v>0</v>
      </c>
      <c r="R14" s="30">
        <f>SUM(R15:R23)</f>
        <v>6296914340.1649456</v>
      </c>
      <c r="S14" s="30"/>
      <c r="T14" s="30"/>
    </row>
    <row r="15" spans="1:20" x14ac:dyDescent="0.25">
      <c r="A15" s="29" t="str">
        <f>+[35]Gastos!A76</f>
        <v>2.2.1</v>
      </c>
      <c r="B15" s="29" t="str">
        <f>+[35]Gastos!B76</f>
        <v>SERVICIOS BÁSICOS</v>
      </c>
      <c r="C15" s="28" t="str">
        <f>+LEFT(D15,7)</f>
        <v>2.2.1 -</v>
      </c>
      <c r="D15" s="12" t="s">
        <v>72</v>
      </c>
      <c r="E15" s="2">
        <v>39369771290.78463</v>
      </c>
      <c r="F15" s="24">
        <f>+SUM('[1]Gastos '!D6:D8)+'[1]Gastos '!D51</f>
        <v>2972194134.7013035</v>
      </c>
      <c r="G15" s="24">
        <f>+SUM('[1]Gastos '!E6:E8)+'[1]Gastos '!E51</f>
        <v>2858713968.6736426</v>
      </c>
      <c r="R15" s="24">
        <f>+SUM(F15:Q15)</f>
        <v>5830908103.3749466</v>
      </c>
    </row>
    <row r="16" spans="1:20" x14ac:dyDescent="0.25">
      <c r="A16" s="29" t="str">
        <f>+[35]Gastos!A94</f>
        <v>2.2.2</v>
      </c>
      <c r="B16" s="29" t="str">
        <f>+[35]Gastos!B94</f>
        <v>PUBLICIDAD, IMPRESIÓN Y ENCUADERNACIÓN</v>
      </c>
      <c r="C16" s="28" t="str">
        <f>+LEFT(D16,7)</f>
        <v>2.2.2 -</v>
      </c>
      <c r="D16" s="12" t="s">
        <v>71</v>
      </c>
      <c r="E16" s="2">
        <v>178563379.2552</v>
      </c>
      <c r="F16" s="24">
        <f>+SUM('[1]Gastos '!D9:D10)</f>
        <v>2555112.8200000003</v>
      </c>
      <c r="G16" s="24">
        <f>+SUM('[1]Gastos '!E9:E10)</f>
        <v>4900642.28</v>
      </c>
      <c r="R16" s="24">
        <f>+SUM(F16:Q16)</f>
        <v>7455755.1000000006</v>
      </c>
    </row>
    <row r="17" spans="1:18" x14ac:dyDescent="0.25">
      <c r="A17" s="29" t="str">
        <f>+[35]Gastos!A99</f>
        <v>2.2.3</v>
      </c>
      <c r="B17" s="29" t="str">
        <f>+[35]Gastos!B99</f>
        <v>VIÁTICOS</v>
      </c>
      <c r="C17" s="28" t="str">
        <f>+LEFT(D17,7)</f>
        <v>2.2.3 -</v>
      </c>
      <c r="D17" s="12" t="s">
        <v>70</v>
      </c>
      <c r="E17" s="2">
        <v>56542565.950000003</v>
      </c>
      <c r="F17" s="24">
        <f>+SUM('[1]Gastos '!D11:D12)</f>
        <v>228052.15</v>
      </c>
      <c r="G17" s="24">
        <f>+SUM('[1]Gastos '!E11:E12)</f>
        <v>977074.34</v>
      </c>
      <c r="R17" s="24">
        <f>+SUM(F17:Q17)</f>
        <v>1205126.49</v>
      </c>
    </row>
    <row r="18" spans="1:18" ht="18" customHeight="1" x14ac:dyDescent="0.25">
      <c r="A18" s="29" t="str">
        <f>+[35]Gastos!A105</f>
        <v>2.2.4</v>
      </c>
      <c r="B18" s="29" t="str">
        <f>+[35]Gastos!B105</f>
        <v>TRANSPORTE Y ALMACENAJE</v>
      </c>
      <c r="C18" s="28" t="str">
        <f>+LEFT(D18,7)</f>
        <v>2.2.4 -</v>
      </c>
      <c r="D18" s="12" t="s">
        <v>69</v>
      </c>
      <c r="E18" s="2">
        <v>28323783.960000001</v>
      </c>
      <c r="F18" s="24">
        <f>+SUM('[1]Gastos '!D13:D14)</f>
        <v>61325.52</v>
      </c>
      <c r="G18" s="24">
        <f>+SUM('[1]Gastos '!E13:E14)</f>
        <v>49532.52</v>
      </c>
      <c r="R18" s="24">
        <f>+SUM(F18:Q18)</f>
        <v>110858.04</v>
      </c>
    </row>
    <row r="19" spans="1:18" x14ac:dyDescent="0.25">
      <c r="A19" s="29" t="str">
        <f>+[35]Gastos!A115</f>
        <v>2.2.5</v>
      </c>
      <c r="B19" s="29" t="str">
        <f>+[35]Gastos!B115</f>
        <v>ALQUILERES Y RENTAS</v>
      </c>
      <c r="C19" s="28" t="str">
        <f>+LEFT(D19,7)</f>
        <v>2.2.5 -</v>
      </c>
      <c r="D19" s="12" t="s">
        <v>68</v>
      </c>
      <c r="E19" s="2">
        <v>674434239.19196641</v>
      </c>
      <c r="F19" s="24">
        <f>+SUM('[1]Gastos '!D15:D17)</f>
        <v>15290309.690000014</v>
      </c>
      <c r="G19" s="24">
        <f>+SUM('[1]Gastos '!E15:E17)</f>
        <v>55099973.610000022</v>
      </c>
      <c r="R19" s="24">
        <f>+SUM(F19:Q19)</f>
        <v>70390283.300000042</v>
      </c>
    </row>
    <row r="20" spans="1:18" x14ac:dyDescent="0.25">
      <c r="A20" s="29" t="str">
        <f>+[35]Gastos!A136</f>
        <v>2.2.6</v>
      </c>
      <c r="B20" s="29" t="str">
        <f>+[35]Gastos!B136</f>
        <v>SEGUROS</v>
      </c>
      <c r="C20" s="28" t="str">
        <f>+LEFT(D20,7)</f>
        <v>2.2.6 -</v>
      </c>
      <c r="D20" s="12" t="s">
        <v>67</v>
      </c>
      <c r="E20" s="2">
        <v>18415999.919999998</v>
      </c>
      <c r="F20" s="24">
        <f>+SUM('[1]Gastos '!D18)</f>
        <v>0</v>
      </c>
      <c r="G20" s="24">
        <f>+SUM('[1]Gastos '!E18)</f>
        <v>14860678.939999999</v>
      </c>
      <c r="R20" s="24">
        <f>+SUM(F20:Q20)</f>
        <v>14860678.939999999</v>
      </c>
    </row>
    <row r="21" spans="1:18" ht="30" x14ac:dyDescent="0.25">
      <c r="A21" s="29" t="str">
        <f>+[35]Gastos!A155</f>
        <v>2.2.7</v>
      </c>
      <c r="B21" s="29" t="str">
        <f>+[35]Gastos!B155</f>
        <v>SERVICIOS DE CONSERVACIÓN, REPARACIONES MENORES E INSTALACIONES TEMPORALES</v>
      </c>
      <c r="C21" s="28" t="str">
        <f>+LEFT(D21,7)</f>
        <v>2.2.7 -</v>
      </c>
      <c r="D21" s="12" t="s">
        <v>66</v>
      </c>
      <c r="E21" s="2">
        <v>5164068791.1078577</v>
      </c>
      <c r="F21" s="24">
        <f>+SUM('[1]Gastos '!D19:D25)</f>
        <v>150869783.19999996</v>
      </c>
      <c r="G21" s="24">
        <f>+SUM('[1]Gastos '!E19:E25)</f>
        <v>39144252.740000017</v>
      </c>
      <c r="R21" s="24">
        <f>+SUM(F21:Q21)</f>
        <v>190014035.93999997</v>
      </c>
    </row>
    <row r="22" spans="1:18" ht="30" x14ac:dyDescent="0.25">
      <c r="A22" s="29" t="str">
        <f>+[35]Gastos!A175</f>
        <v>2.2.8</v>
      </c>
      <c r="B22" s="29" t="str">
        <f>+[35]Gastos!B175</f>
        <v>OTROS SERVICIOS NO INCLUIDOS EN CONCEPTOS ANTERIORES</v>
      </c>
      <c r="C22" s="28" t="str">
        <f>+LEFT(D22,7)</f>
        <v>2.2.8 -</v>
      </c>
      <c r="D22" s="12" t="s">
        <v>65</v>
      </c>
      <c r="E22" s="2">
        <v>1760692849.0403013</v>
      </c>
      <c r="F22" s="24">
        <f>+SUM('[1]Gastos '!D26:D33)+'[1]Gastos '!D43</f>
        <v>79225555.530000001</v>
      </c>
      <c r="G22" s="24">
        <f>+SUM('[1]Gastos '!E26:E33)+'[1]Gastos '!E43</f>
        <v>102743943.45</v>
      </c>
      <c r="R22" s="24">
        <f>+SUM(F22:Q22)</f>
        <v>181969498.98000002</v>
      </c>
    </row>
    <row r="23" spans="1:18" x14ac:dyDescent="0.25">
      <c r="A23" s="36"/>
      <c r="B23" s="36"/>
      <c r="C23" s="28" t="str">
        <f>+LEFT(D23,7)</f>
        <v>2.2.9 -</v>
      </c>
      <c r="D23" s="35" t="s">
        <v>64</v>
      </c>
      <c r="R23" s="24">
        <f>+SUM(F23:Q23)</f>
        <v>0</v>
      </c>
    </row>
    <row r="24" spans="1:18" x14ac:dyDescent="0.25">
      <c r="A24" s="3">
        <f>+[35]Gastos!A210</f>
        <v>2.2999999999999998</v>
      </c>
      <c r="B24" s="3" t="str">
        <f>+[35]Gastos!B210</f>
        <v>MATERIALES Y SUMINISTROS</v>
      </c>
      <c r="C24" s="28" t="str">
        <f>+LEFT(D24,7)</f>
        <v>2.3 - M</v>
      </c>
      <c r="D24" s="14" t="s">
        <v>63</v>
      </c>
      <c r="E24" s="30">
        <f>SUM(E25:E33)</f>
        <v>617023549.78826451</v>
      </c>
      <c r="F24" s="30">
        <f>SUM(F25:F33)</f>
        <v>9489831.7400000021</v>
      </c>
      <c r="G24" s="30">
        <f>SUM(G25:G33)</f>
        <v>4893127.78</v>
      </c>
      <c r="H24" s="30">
        <f>SUM(H25:H33)</f>
        <v>0</v>
      </c>
      <c r="I24" s="30">
        <f>SUM(I25:I33)</f>
        <v>0</v>
      </c>
      <c r="J24" s="30">
        <f>SUM(J25:J33)</f>
        <v>0</v>
      </c>
      <c r="K24" s="30">
        <f>SUM(K25:K33)</f>
        <v>0</v>
      </c>
      <c r="L24" s="30">
        <f>SUM(L25:L33)</f>
        <v>0</v>
      </c>
      <c r="M24" s="30">
        <f>SUM(M25:M33)</f>
        <v>0</v>
      </c>
      <c r="N24" s="30">
        <f>SUM(N25:N33)</f>
        <v>0</v>
      </c>
      <c r="O24" s="30">
        <f>SUM(O25:O33)</f>
        <v>0</v>
      </c>
      <c r="P24" s="30">
        <f>SUM(P25:P33)</f>
        <v>0</v>
      </c>
      <c r="Q24" s="30">
        <f>SUM(Q25:Q33)</f>
        <v>0</v>
      </c>
      <c r="R24" s="30">
        <f>SUM(R25:R33)</f>
        <v>14382959.520000003</v>
      </c>
    </row>
    <row r="25" spans="1:18" x14ac:dyDescent="0.25">
      <c r="A25" s="29" t="str">
        <f>+[35]Gastos!A211</f>
        <v>2.3.1</v>
      </c>
      <c r="B25" s="24" t="str">
        <f>+[35]Gastos!B211</f>
        <v>ALIMENTOS Y PRODUCTOS AGROFORESTALES</v>
      </c>
      <c r="C25" s="28" t="str">
        <f>+LEFT(D25,7)</f>
        <v>2.3.1 -</v>
      </c>
      <c r="D25" s="12" t="s">
        <v>62</v>
      </c>
      <c r="E25" s="2">
        <v>0</v>
      </c>
      <c r="R25" s="24">
        <f>+SUM(F25:Q25)</f>
        <v>0</v>
      </c>
    </row>
    <row r="26" spans="1:18" x14ac:dyDescent="0.25">
      <c r="A26" s="29" t="str">
        <f>+[35]Gastos!A223</f>
        <v>2.3.2</v>
      </c>
      <c r="B26" s="24" t="str">
        <f>+[35]Gastos!B223</f>
        <v>TEXTILES Y VESTUARIOS</v>
      </c>
      <c r="C26" s="28" t="str">
        <f>+LEFT(D26,7)</f>
        <v>2.3.2 -</v>
      </c>
      <c r="D26" s="12" t="s">
        <v>61</v>
      </c>
      <c r="E26" s="2">
        <v>44422815.619669452</v>
      </c>
      <c r="F26" s="24">
        <f>+SUM('[1]Gastos '!D34)</f>
        <v>13039</v>
      </c>
      <c r="G26" s="24">
        <f>+SUM('[1]Gastos '!E34)</f>
        <v>198240</v>
      </c>
      <c r="R26" s="24">
        <f>+SUM(F26:Q26)</f>
        <v>211279</v>
      </c>
    </row>
    <row r="27" spans="1:18" x14ac:dyDescent="0.25">
      <c r="A27" s="29" t="str">
        <f>+[35]Gastos!A232</f>
        <v>2.3.3</v>
      </c>
      <c r="B27" s="24" t="str">
        <f>+[35]Gastos!B232</f>
        <v>PRODUCTOS DE PAPEL, CARTÓN E IMPRESOS</v>
      </c>
      <c r="C27" s="28" t="str">
        <f>+LEFT(D27,7)</f>
        <v>2.3.3 -</v>
      </c>
      <c r="D27" s="12" t="s">
        <v>60</v>
      </c>
      <c r="E27" s="2">
        <v>2557481.15</v>
      </c>
      <c r="F27" s="24">
        <f>+SUM('[1]Gastos '!D35)</f>
        <v>1610704.7</v>
      </c>
      <c r="G27" s="24">
        <f>+SUM('[1]Gastos '!E35)</f>
        <v>0</v>
      </c>
      <c r="R27" s="24">
        <f>+SUM(F27:Q27)</f>
        <v>1610704.7</v>
      </c>
    </row>
    <row r="28" spans="1:18" x14ac:dyDescent="0.25">
      <c r="A28" s="29" t="str">
        <f>+[35]Gastos!A245</f>
        <v>2.3.4</v>
      </c>
      <c r="B28" s="24" t="str">
        <f>+[35]Gastos!B245</f>
        <v>PRODUCTOS FARMACÉUTICOS</v>
      </c>
      <c r="C28" s="28" t="str">
        <f>+LEFT(D28,7)</f>
        <v>2.3.4 -</v>
      </c>
      <c r="D28" s="12" t="s">
        <v>59</v>
      </c>
      <c r="E28" s="2">
        <v>640660</v>
      </c>
      <c r="F28" s="24">
        <f>+'[1]Gastos '!D36</f>
        <v>0</v>
      </c>
      <c r="G28" s="24">
        <f>+'[1]Gastos '!E36</f>
        <v>5000</v>
      </c>
      <c r="R28" s="24">
        <f>+SUM(F28:Q28)</f>
        <v>5000</v>
      </c>
    </row>
    <row r="29" spans="1:18" x14ac:dyDescent="0.25">
      <c r="A29" s="29" t="str">
        <f>+[35]Gastos!A250</f>
        <v>2.3.5</v>
      </c>
      <c r="B29" s="24" t="str">
        <f>+[35]Gastos!B250</f>
        <v>PRODUCTOS DE CUERO, CAUCHO Y PLÁSTICO</v>
      </c>
      <c r="C29" s="28" t="str">
        <f>+LEFT(D29,7)</f>
        <v>2.3.5 -</v>
      </c>
      <c r="D29" s="12" t="s">
        <v>58</v>
      </c>
      <c r="E29" s="2">
        <v>0</v>
      </c>
      <c r="R29" s="24">
        <f>+SUM(F29:Q29)</f>
        <v>0</v>
      </c>
    </row>
    <row r="30" spans="1:18" ht="30" x14ac:dyDescent="0.25">
      <c r="A30" s="29" t="str">
        <f>+[35]Gastos!A261</f>
        <v>2.3.6</v>
      </c>
      <c r="B30" s="24" t="str">
        <f>+[35]Gastos!B261</f>
        <v>PRODUCTOS DE MINERALES, METÁLICOS Y NO METÁLICOS</v>
      </c>
      <c r="C30" s="28" t="str">
        <f>+LEFT(D30,7)</f>
        <v>2.3.6 -</v>
      </c>
      <c r="D30" s="12" t="s">
        <v>57</v>
      </c>
      <c r="E30" s="2">
        <v>0</v>
      </c>
      <c r="R30" s="24">
        <f>+SUM(F30:Q30)</f>
        <v>0</v>
      </c>
    </row>
    <row r="31" spans="1:18" ht="30" x14ac:dyDescent="0.25">
      <c r="A31" s="29" t="str">
        <f>+[35]Gastos!A289</f>
        <v>2.3.7</v>
      </c>
      <c r="B31" s="24" t="str">
        <f>+[35]Gastos!B289</f>
        <v>COMBUSTIBLES, LUBRICANTES, PRODUCTOS QUÍMICOS Y CONEXOS</v>
      </c>
      <c r="C31" s="28" t="str">
        <f>+LEFT(D31,7)</f>
        <v>2.3.7 -</v>
      </c>
      <c r="D31" s="12" t="s">
        <v>56</v>
      </c>
      <c r="E31" s="2">
        <v>83685055.998893335</v>
      </c>
      <c r="F31" s="24">
        <f>+'[1]Gastos '!D37</f>
        <v>1327691.76</v>
      </c>
      <c r="G31" s="24">
        <f>+'[1]Gastos '!E37</f>
        <v>1859164.3000000005</v>
      </c>
      <c r="R31" s="24">
        <f>+SUM(F31:Q31)</f>
        <v>3186856.0600000005</v>
      </c>
    </row>
    <row r="32" spans="1:18" ht="30" x14ac:dyDescent="0.25">
      <c r="A32" s="29" t="str">
        <f>+[35]Gastos!A306</f>
        <v>2.3.8</v>
      </c>
      <c r="B32" s="24" t="str">
        <f>+[35]Gastos!B306</f>
        <v>GASTOS QUE SE ASIGNARÁN DURANTE EL EJERCICIO (ART. 32 Y 33 LEY 423-06)</v>
      </c>
      <c r="C32" s="28" t="str">
        <f>+LEFT(D32,7)</f>
        <v>2.3.8 -</v>
      </c>
      <c r="D32" s="12" t="s">
        <v>55</v>
      </c>
      <c r="E32" s="2">
        <v>0</v>
      </c>
      <c r="R32" s="24">
        <f>+SUM(F32:Q32)</f>
        <v>0</v>
      </c>
    </row>
    <row r="33" spans="1:18" x14ac:dyDescent="0.25">
      <c r="A33" s="29" t="str">
        <f>+[35]Gastos!A311</f>
        <v>2.3.9</v>
      </c>
      <c r="B33" s="24" t="str">
        <f>+[35]Gastos!B311</f>
        <v>PRODUCTOS Y ÚTILES VARIOS</v>
      </c>
      <c r="C33" s="28" t="str">
        <f>+LEFT(D33,7)</f>
        <v>2.3.9 -</v>
      </c>
      <c r="D33" s="12" t="s">
        <v>54</v>
      </c>
      <c r="E33" s="2">
        <v>485717537.01970166</v>
      </c>
      <c r="F33" s="24">
        <f>+SUM('[1]Gastos '!D38:D41)</f>
        <v>6538396.2800000012</v>
      </c>
      <c r="G33" s="24">
        <f>+SUM('[1]Gastos '!E38:E41)</f>
        <v>2830723.48</v>
      </c>
      <c r="R33" s="24">
        <f>+SUM(F33:Q33)</f>
        <v>9369119.7600000016</v>
      </c>
    </row>
    <row r="34" spans="1:18" x14ac:dyDescent="0.25">
      <c r="A34" s="3">
        <f>+[35]Gastos!A330</f>
        <v>2.4</v>
      </c>
      <c r="B34" s="3" t="str">
        <f>+[35]Gastos!B330</f>
        <v>TRANSFERENCIAS CORRIENTES</v>
      </c>
      <c r="C34" s="28" t="str">
        <f>+LEFT(D34,7)</f>
        <v>2.4 - T</v>
      </c>
      <c r="D34" s="14" t="s">
        <v>53</v>
      </c>
      <c r="E34" s="30">
        <f>SUM(E35:E43)</f>
        <v>325030637.40177304</v>
      </c>
      <c r="F34" s="30">
        <f>SUM(F35:F43)</f>
        <v>19706870.080000002</v>
      </c>
      <c r="G34" s="30">
        <f>SUM(G35:G43)</f>
        <v>19064296.039999999</v>
      </c>
      <c r="H34" s="30">
        <f>SUM(H35:H43)</f>
        <v>0</v>
      </c>
      <c r="I34" s="30">
        <f>SUM(I35:I43)</f>
        <v>0</v>
      </c>
      <c r="J34" s="30">
        <f>SUM(J35:J43)</f>
        <v>0</v>
      </c>
      <c r="K34" s="30">
        <f>SUM(K35:K43)</f>
        <v>0</v>
      </c>
      <c r="L34" s="30">
        <f>SUM(L35:L43)</f>
        <v>0</v>
      </c>
      <c r="M34" s="30">
        <f>SUM(M35:M43)</f>
        <v>0</v>
      </c>
      <c r="N34" s="30">
        <f>SUM(N35:N43)</f>
        <v>0</v>
      </c>
      <c r="O34" s="30">
        <f>SUM(O35:O43)</f>
        <v>0</v>
      </c>
      <c r="P34" s="30">
        <f>SUM(P35:P43)</f>
        <v>0</v>
      </c>
      <c r="Q34" s="30">
        <f>SUM(Q35:Q43)</f>
        <v>0</v>
      </c>
      <c r="R34" s="30">
        <f>SUM(R35:R43)</f>
        <v>38771166.120000005</v>
      </c>
    </row>
    <row r="35" spans="1:18" ht="30" x14ac:dyDescent="0.25">
      <c r="A35" s="29" t="str">
        <f>+[35]Gastos!A331</f>
        <v>2.4.1</v>
      </c>
      <c r="B35" s="24" t="str">
        <f>+[35]Gastos!B331</f>
        <v>TRANSFERENCIAS CORRIENTES AL SECTOR PRIVADO</v>
      </c>
      <c r="C35" s="28" t="str">
        <f>+LEFT(D35,7)</f>
        <v>2.4.1 -</v>
      </c>
      <c r="D35" s="12" t="s">
        <v>52</v>
      </c>
      <c r="E35" s="2">
        <v>2730000</v>
      </c>
      <c r="F35" s="24"/>
      <c r="G35" s="24"/>
      <c r="R35" s="24">
        <f>+SUM(F35:Q35)</f>
        <v>0</v>
      </c>
    </row>
    <row r="36" spans="1:18" ht="30" x14ac:dyDescent="0.25">
      <c r="A36" s="29" t="str">
        <f>+[35]Gastos!A354</f>
        <v>2.4.2</v>
      </c>
      <c r="B36" s="24" t="str">
        <f>+[35]Gastos!B354</f>
        <v>TRANSFERENCIAS CORRIENTES AL  GOBIERNO GENERAL NACIONAL</v>
      </c>
      <c r="C36" s="28" t="str">
        <f>+LEFT(D36,7)</f>
        <v>2.4.2 -</v>
      </c>
      <c r="D36" s="12" t="s">
        <v>51</v>
      </c>
      <c r="E36" s="2">
        <v>0</v>
      </c>
      <c r="F36" s="24"/>
      <c r="R36" s="24">
        <f>+SUM(F36:Q36)</f>
        <v>0</v>
      </c>
    </row>
    <row r="37" spans="1:18" ht="30" x14ac:dyDescent="0.25">
      <c r="A37" s="29" t="str">
        <f>+[35]Gastos!A374</f>
        <v>2.4.3</v>
      </c>
      <c r="B37" s="24" t="str">
        <f>+[35]Gastos!B374</f>
        <v>TRANSFERENCIAS CORRIENTES A GOBIERNOS GENERALES LOCALES</v>
      </c>
      <c r="C37" s="28" t="str">
        <f>+LEFT(D37,7)</f>
        <v>2.4.3 -</v>
      </c>
      <c r="D37" s="12" t="s">
        <v>50</v>
      </c>
      <c r="E37" s="2">
        <v>0</v>
      </c>
      <c r="R37" s="24">
        <f>+SUM(F37:Q37)</f>
        <v>0</v>
      </c>
    </row>
    <row r="38" spans="1:18" ht="30" x14ac:dyDescent="0.25">
      <c r="A38" s="29" t="str">
        <f>+[35]Gastos!A381</f>
        <v>2.4.4</v>
      </c>
      <c r="B38" s="24" t="str">
        <f>+[35]Gastos!B381</f>
        <v>TRANSFERENCIAS CORRIENTES A EMPRESAS PÚBLICAS NO FINANCIERAS</v>
      </c>
      <c r="C38" s="28" t="str">
        <f>+LEFT(D38,7)</f>
        <v>2.4.4 -</v>
      </c>
      <c r="D38" s="12" t="s">
        <v>49</v>
      </c>
      <c r="E38" s="2">
        <v>0</v>
      </c>
      <c r="R38" s="24">
        <f>+SUM(F38:Q38)</f>
        <v>0</v>
      </c>
    </row>
    <row r="39" spans="1:18" ht="30" x14ac:dyDescent="0.25">
      <c r="A39" s="29" t="str">
        <f>+[35]Gastos!A390</f>
        <v>2.4.5</v>
      </c>
      <c r="B39" s="24" t="str">
        <f>+[35]Gastos!B390</f>
        <v>TRANSFERENCIAS CORRIENTES A INSTITUCIONES PÚBLICAS FINANCIERAS</v>
      </c>
      <c r="C39" s="28" t="str">
        <f>+LEFT(D39,7)</f>
        <v>2.4.5 -</v>
      </c>
      <c r="D39" s="12" t="s">
        <v>48</v>
      </c>
      <c r="E39" s="2">
        <v>0</v>
      </c>
      <c r="R39" s="24">
        <f>+SUM(F39:Q39)</f>
        <v>0</v>
      </c>
    </row>
    <row r="40" spans="1:18" x14ac:dyDescent="0.25">
      <c r="A40" s="29" t="str">
        <f>+[35]Gastos!A399</f>
        <v>2.4.6</v>
      </c>
      <c r="B40" s="24" t="str">
        <f>+[35]Gastos!B399</f>
        <v>SUBVENCIONES</v>
      </c>
      <c r="C40" s="28" t="str">
        <f>+LEFT(D40,7)</f>
        <v xml:space="preserve">2.4.6- </v>
      </c>
      <c r="D40" s="12" t="s">
        <v>47</v>
      </c>
      <c r="E40" s="2">
        <v>322300637.40177304</v>
      </c>
      <c r="F40" s="24">
        <f>+SUM('[1]Gastos '!D42)</f>
        <v>19706870.080000002</v>
      </c>
      <c r="G40" s="24">
        <f>+SUM('[1]Gastos '!E42)</f>
        <v>19064296.039999999</v>
      </c>
      <c r="R40" s="24">
        <f>+SUM(F40:Q40)</f>
        <v>38771166.120000005</v>
      </c>
    </row>
    <row r="41" spans="1:18" ht="30" x14ac:dyDescent="0.25">
      <c r="A41" s="29" t="str">
        <f>+[35]Gastos!A408</f>
        <v>2.4.7</v>
      </c>
      <c r="B41" s="24" t="str">
        <f>+[35]Gastos!B408</f>
        <v>TRANSFERENCIAS CORRIENTES AL SECTOR EXTERNO</v>
      </c>
      <c r="C41" s="28" t="str">
        <f>+LEFT(D41,7)</f>
        <v>2.4.7 -</v>
      </c>
      <c r="D41" s="12" t="s">
        <v>46</v>
      </c>
      <c r="E41" s="2">
        <v>0</v>
      </c>
      <c r="R41" s="24">
        <f>+SUM(F41:Q41)</f>
        <v>0</v>
      </c>
    </row>
    <row r="42" spans="1:18" ht="30" x14ac:dyDescent="0.25">
      <c r="A42" s="29" t="str">
        <f>+[35]Gastos!A415</f>
        <v>2.4.9</v>
      </c>
      <c r="B42" s="24" t="str">
        <f>+[35]Gastos!B415</f>
        <v>TRANSFERENCIAS CORRIENTES A OTRAS INSTITUCIONES PÚBLICAS</v>
      </c>
      <c r="C42" s="28" t="str">
        <f>+LEFT(D42,7)</f>
        <v>2.4.9 -</v>
      </c>
      <c r="D42" s="12" t="s">
        <v>45</v>
      </c>
      <c r="E42" s="2">
        <v>0</v>
      </c>
      <c r="R42" s="24">
        <f>+SUM(F42:Q42)</f>
        <v>0</v>
      </c>
    </row>
    <row r="43" spans="1:18" x14ac:dyDescent="0.25">
      <c r="A43" s="34">
        <f>+[35]Gastos!A428</f>
        <v>2.5</v>
      </c>
      <c r="B43" s="33" t="str">
        <f>+[35]Gastos!B428</f>
        <v>TRANSFERENCIAS DE CAPITAL</v>
      </c>
      <c r="C43" s="28" t="str">
        <f>+LEFT(D43,7)</f>
        <v>2.5 - T</v>
      </c>
      <c r="D43" s="14" t="s">
        <v>44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</row>
    <row r="44" spans="1:18" ht="30" x14ac:dyDescent="0.25">
      <c r="A44" s="29" t="str">
        <f>+[35]Gastos!A429</f>
        <v>2.5.1</v>
      </c>
      <c r="B44" s="24" t="str">
        <f>+[35]Gastos!B429</f>
        <v>TRANSFERENCIAS DE CAPITAL AL SECTOR PRIVADO</v>
      </c>
      <c r="C44" s="28" t="str">
        <f>+LEFT(D44,7)</f>
        <v>2.5.1 -</v>
      </c>
      <c r="D44" s="12" t="s">
        <v>43</v>
      </c>
      <c r="E44" s="2">
        <v>0</v>
      </c>
      <c r="R44" s="24">
        <f>+SUM(F44:Q44)</f>
        <v>0</v>
      </c>
    </row>
    <row r="45" spans="1:18" ht="30" x14ac:dyDescent="0.25">
      <c r="A45" s="29" t="str">
        <f>+[35]Gastos!A436</f>
        <v>2.5.2</v>
      </c>
      <c r="B45" s="24" t="str">
        <f>+[35]Gastos!B436</f>
        <v>TRANSFERENCIAS DE CAPITAL AL GOBIERNO GENERAL  NACIONAL</v>
      </c>
      <c r="C45" s="28" t="str">
        <f>+LEFT(D45,7)</f>
        <v>2.5.2 -</v>
      </c>
      <c r="D45" s="12" t="s">
        <v>42</v>
      </c>
      <c r="E45" s="2">
        <v>0</v>
      </c>
      <c r="R45" s="24">
        <f>+SUM(F45:Q45)</f>
        <v>0</v>
      </c>
    </row>
    <row r="46" spans="1:18" ht="30" x14ac:dyDescent="0.25">
      <c r="A46" s="29" t="str">
        <f>+[35]Gastos!A452</f>
        <v>2.5.3</v>
      </c>
      <c r="B46" s="24" t="str">
        <f>+[35]Gastos!B452</f>
        <v>TRANSFERENCIAS DE CAPITAL A GOBIERNOS GENERALES LOCALES</v>
      </c>
      <c r="C46" s="28" t="str">
        <f>+LEFT(D46,7)</f>
        <v>2.5.3 -</v>
      </c>
      <c r="D46" s="12" t="s">
        <v>41</v>
      </c>
      <c r="E46" s="2">
        <v>0</v>
      </c>
      <c r="R46" s="24">
        <f>+SUM(F46:Q46)</f>
        <v>0</v>
      </c>
    </row>
    <row r="47" spans="1:18" ht="30" x14ac:dyDescent="0.25">
      <c r="A47" s="29" t="str">
        <f>+[35]Gastos!A459</f>
        <v>2.5.4</v>
      </c>
      <c r="B47" s="24" t="str">
        <f>+[35]Gastos!B459</f>
        <v>TRANSFERENCIAS DE CAPITAL  A EMPRESAS PÚBLICAS NO FINANCIERAS</v>
      </c>
      <c r="C47" s="28" t="str">
        <f>+LEFT(D47,7)</f>
        <v>2.5.4 -</v>
      </c>
      <c r="D47" s="12" t="s">
        <v>40</v>
      </c>
      <c r="E47" s="2">
        <v>0</v>
      </c>
      <c r="R47" s="24">
        <f>+SUM(F47:Q47)</f>
        <v>0</v>
      </c>
    </row>
    <row r="48" spans="1:18" ht="30" x14ac:dyDescent="0.25">
      <c r="A48" s="29" t="str">
        <f>+[35]Gastos!A466</f>
        <v>2.5.5</v>
      </c>
      <c r="B48" s="24" t="str">
        <f>+[35]Gastos!B466</f>
        <v>TRANSFERENCIAS DE CAPITAL A INSTITUCIONES PÚBLICAS FINANCIERAS</v>
      </c>
      <c r="C48" s="28" t="str">
        <f>+LEFT(D48,7)</f>
        <v>2.5.5 -</v>
      </c>
      <c r="D48" s="12" t="s">
        <v>39</v>
      </c>
      <c r="E48" s="2">
        <v>0</v>
      </c>
      <c r="R48" s="24">
        <f>+SUM(F48:Q48)</f>
        <v>0</v>
      </c>
    </row>
    <row r="49" spans="1:18" ht="30" x14ac:dyDescent="0.25">
      <c r="A49" s="29" t="str">
        <f>+[35]Gastos!A473</f>
        <v>2.5.6</v>
      </c>
      <c r="B49" s="24" t="str">
        <f>+[35]Gastos!B473</f>
        <v>TRANSFERENCIAS DE CAPITAL AL SECTOR EXTERNO</v>
      </c>
      <c r="C49" s="28" t="str">
        <f>+LEFT(D49,7)</f>
        <v>2.5.6 -</v>
      </c>
      <c r="D49" s="12" t="s">
        <v>38</v>
      </c>
      <c r="E49" s="2">
        <v>0</v>
      </c>
      <c r="R49" s="24">
        <f>+SUM(F49:Q49)</f>
        <v>0</v>
      </c>
    </row>
    <row r="50" spans="1:18" ht="30" x14ac:dyDescent="0.25">
      <c r="A50" s="29" t="str">
        <f>+[35]Gastos!A480</f>
        <v>2.5.9</v>
      </c>
      <c r="B50" s="24" t="str">
        <f>+[35]Gastos!B480</f>
        <v>TRANSFERENCIAS DE CAPITAL A OTRAS INSTITUCIONES PÚBLICAS</v>
      </c>
      <c r="C50" s="28" t="str">
        <f>+LEFT(D50,7)</f>
        <v>2.5.9 -</v>
      </c>
      <c r="D50" s="12" t="s">
        <v>37</v>
      </c>
      <c r="E50" s="2">
        <v>0</v>
      </c>
      <c r="R50" s="24">
        <f>+SUM(F50:Q50)</f>
        <v>0</v>
      </c>
    </row>
    <row r="51" spans="1:18" x14ac:dyDescent="0.25">
      <c r="A51" s="3">
        <f>+[35]Gastos!A487</f>
        <v>2.6</v>
      </c>
      <c r="B51" s="1" t="str">
        <f>+[35]Gastos!B487</f>
        <v>BIENES MUEBLES, INMUEBLES E INTANGIBLES</v>
      </c>
      <c r="C51" s="28" t="str">
        <f>+LEFT(D51,7)</f>
        <v>2.6 - B</v>
      </c>
      <c r="D51" s="14" t="s">
        <v>36</v>
      </c>
      <c r="E51" s="30">
        <f>SUM(E52:E60)</f>
        <v>3376051118.7063518</v>
      </c>
      <c r="F51" s="30">
        <f>SUM(F52:F60)</f>
        <v>4146008.24</v>
      </c>
      <c r="G51" s="30">
        <f>SUM(G52:G60)</f>
        <v>462972.64999999997</v>
      </c>
      <c r="H51" s="30">
        <f>SUM(H52:H60)</f>
        <v>0</v>
      </c>
      <c r="I51" s="30">
        <f>SUM(I52:I60)</f>
        <v>0</v>
      </c>
      <c r="J51" s="30">
        <f>SUM(J52:J60)</f>
        <v>0</v>
      </c>
      <c r="K51" s="30">
        <f>SUM(K52:K60)</f>
        <v>0</v>
      </c>
      <c r="L51" s="30">
        <f>SUM(L52:L60)</f>
        <v>0</v>
      </c>
      <c r="M51" s="30">
        <f>SUM(M52:M60)</f>
        <v>0</v>
      </c>
      <c r="N51" s="30">
        <f>SUM(N52:N60)</f>
        <v>0</v>
      </c>
      <c r="O51" s="30">
        <f>SUM(O52:O60)</f>
        <v>0</v>
      </c>
      <c r="P51" s="30">
        <f>SUM(P52:P60)</f>
        <v>0</v>
      </c>
      <c r="Q51" s="30">
        <f>SUM(Q52:Q60)</f>
        <v>0</v>
      </c>
      <c r="R51" s="30">
        <f>SUM(R52:R60)</f>
        <v>4608980.8900000006</v>
      </c>
    </row>
    <row r="52" spans="1:18" x14ac:dyDescent="0.25">
      <c r="A52" s="29" t="str">
        <f>+[35]Gastos!A488</f>
        <v>2.6.1</v>
      </c>
      <c r="B52" s="24" t="str">
        <f>+[35]Gastos!B488</f>
        <v>MOBILIARIO Y EQUIPO</v>
      </c>
      <c r="C52" s="28" t="str">
        <f>+LEFT(D52,7)</f>
        <v>2.6.1 -</v>
      </c>
      <c r="D52" s="12" t="s">
        <v>35</v>
      </c>
      <c r="E52" s="2">
        <v>303360636.43095082</v>
      </c>
      <c r="F52" s="24">
        <f>+SUM('[1]Gastos '!D44:D45)</f>
        <v>136845.99999999994</v>
      </c>
      <c r="G52" s="24">
        <f>+SUM('[1]Gastos '!E44:E45)</f>
        <v>93754.81</v>
      </c>
      <c r="R52" s="24">
        <f>+SUM(F52:Q52)</f>
        <v>230600.80999999994</v>
      </c>
    </row>
    <row r="53" spans="1:18" ht="30" x14ac:dyDescent="0.25">
      <c r="A53" s="29" t="str">
        <f>+[35]Gastos!A499</f>
        <v>2.6.2</v>
      </c>
      <c r="B53" s="24" t="str">
        <f>+[35]Gastos!B499</f>
        <v>MOBILIARIO Y EQUIPO EDUCACIONAL Y RECREATIVO</v>
      </c>
      <c r="C53" s="28" t="str">
        <f>+LEFT(D53,7)</f>
        <v>2.6.2 -</v>
      </c>
      <c r="D53" s="12" t="s">
        <v>34</v>
      </c>
      <c r="E53" s="2">
        <v>0</v>
      </c>
      <c r="F53" s="24"/>
      <c r="R53" s="24">
        <f>+SUM(F53:Q53)</f>
        <v>0</v>
      </c>
    </row>
    <row r="54" spans="1:18" ht="30" x14ac:dyDescent="0.25">
      <c r="A54" s="29" t="str">
        <f>+[35]Gastos!A508</f>
        <v>2.6.3</v>
      </c>
      <c r="B54" s="24" t="str">
        <f>+[35]Gastos!B508</f>
        <v>EQUIPO E INSTRUMENTAL, CIENTÍFICO Y LABORATORIO</v>
      </c>
      <c r="C54" s="28" t="str">
        <f>+LEFT(D54,7)</f>
        <v>2.6.3 -</v>
      </c>
      <c r="D54" s="12" t="s">
        <v>33</v>
      </c>
      <c r="E54" s="2">
        <v>0</v>
      </c>
      <c r="R54" s="24">
        <f>+SUM(F54:Q54)</f>
        <v>0</v>
      </c>
    </row>
    <row r="55" spans="1:18" ht="30" x14ac:dyDescent="0.25">
      <c r="A55" s="29" t="str">
        <f>+[35]Gastos!A517</f>
        <v>2.6.4</v>
      </c>
      <c r="B55" s="24" t="str">
        <f>+[35]Gastos!B517</f>
        <v>VEHÍCULOS Y EQUIPO DE TRANSPORTE, TRACCIÓN Y ELEVACIÓN</v>
      </c>
      <c r="C55" s="28" t="str">
        <f>+LEFT(D55,7)</f>
        <v>2.6.4 -</v>
      </c>
      <c r="D55" s="12" t="s">
        <v>32</v>
      </c>
      <c r="E55" s="2">
        <v>0</v>
      </c>
      <c r="F55" s="24">
        <f>+SUM('[1]Gastos '!D46)</f>
        <v>2950000</v>
      </c>
      <c r="G55" s="24">
        <f>+SUM('[1]Gastos '!E46)</f>
        <v>0</v>
      </c>
      <c r="R55" s="24">
        <f>+SUM(F55:Q55)</f>
        <v>2950000</v>
      </c>
    </row>
    <row r="56" spans="1:18" ht="30" x14ac:dyDescent="0.25">
      <c r="A56" s="29" t="str">
        <f>+[35]Gastos!A534</f>
        <v>2.6.5</v>
      </c>
      <c r="B56" s="24" t="str">
        <f>+[35]Gastos!B534</f>
        <v>MAQUINARIA, OTROS EQUIPOS Y HERRAMIENTAS</v>
      </c>
      <c r="C56" s="28" t="str">
        <f>+LEFT(D56,7)</f>
        <v>2.6.5 -</v>
      </c>
      <c r="D56" s="12" t="s">
        <v>31</v>
      </c>
      <c r="E56" s="2">
        <v>3037481070.2561197</v>
      </c>
      <c r="F56" s="24">
        <f>+'[1]Gastos '!D47</f>
        <v>1059162.24</v>
      </c>
      <c r="G56" s="24">
        <f>+'[1]Gastos '!E47</f>
        <v>369217.83999999997</v>
      </c>
      <c r="R56" s="24">
        <f>+SUM(F56:Q56)</f>
        <v>1428380.08</v>
      </c>
    </row>
    <row r="57" spans="1:18" x14ac:dyDescent="0.25">
      <c r="A57" s="29" t="str">
        <f>+[35]Gastos!A551</f>
        <v>2.6.6</v>
      </c>
      <c r="B57" s="24" t="str">
        <f>+[35]Gastos!B551</f>
        <v>EQUIPOS DE DEFENSA Y SEGURIDAD</v>
      </c>
      <c r="C57" s="28" t="str">
        <f>+LEFT(D57,7)</f>
        <v>2.6.6 -</v>
      </c>
      <c r="D57" s="12" t="s">
        <v>30</v>
      </c>
      <c r="E57" s="2">
        <v>2425719.9600000004</v>
      </c>
      <c r="R57" s="24">
        <f>+SUM(F57:Q57)</f>
        <v>0</v>
      </c>
    </row>
    <row r="58" spans="1:18" x14ac:dyDescent="0.25">
      <c r="A58" s="29" t="str">
        <f>+[35]Gastos!A556</f>
        <v>2.6.7</v>
      </c>
      <c r="B58" s="24" t="str">
        <f>+[35]Gastos!B556</f>
        <v>ACTIVOS BIÓLOGICOS CULTIVABLES</v>
      </c>
      <c r="C58" s="28" t="str">
        <f>+LEFT(D58,7)</f>
        <v>2.6.7 -</v>
      </c>
      <c r="D58" s="12" t="s">
        <v>29</v>
      </c>
      <c r="E58" s="2">
        <v>0</v>
      </c>
      <c r="R58" s="24">
        <f>+SUM(F58:Q58)</f>
        <v>0</v>
      </c>
    </row>
    <row r="59" spans="1:18" x14ac:dyDescent="0.25">
      <c r="A59" s="29" t="str">
        <f>+[35]Gastos!A575</f>
        <v>2.6.8</v>
      </c>
      <c r="B59" s="24" t="str">
        <f>+[35]Gastos!B575</f>
        <v>BIENES INTANGIBLES</v>
      </c>
      <c r="C59" s="28" t="str">
        <f>+LEFT(D59,7)</f>
        <v>2.6.8 -</v>
      </c>
      <c r="D59" s="12" t="s">
        <v>28</v>
      </c>
      <c r="E59" s="2">
        <v>32783692.059281155</v>
      </c>
      <c r="R59" s="24">
        <f>+SUM(F59:Q59)</f>
        <v>0</v>
      </c>
    </row>
    <row r="60" spans="1:18" ht="30" x14ac:dyDescent="0.25">
      <c r="A60" s="29" t="str">
        <f>+[35]Gastos!A598</f>
        <v>2.6.9</v>
      </c>
      <c r="B60" s="24" t="str">
        <f>+[35]Gastos!B598</f>
        <v>EDIFICIOS, ESTRUCTURAS, TIERRAS, TERRENOS Y OBJETOS DE VALOR</v>
      </c>
      <c r="C60" s="28" t="str">
        <f>+LEFT(D60,7)</f>
        <v>2.6.9 -</v>
      </c>
      <c r="D60" s="12" t="s">
        <v>27</v>
      </c>
      <c r="E60" s="2">
        <v>0</v>
      </c>
      <c r="R60" s="24">
        <f>+SUM(F60:Q60)</f>
        <v>0</v>
      </c>
    </row>
    <row r="61" spans="1:18" x14ac:dyDescent="0.25">
      <c r="A61" s="32">
        <f>+[35]Gastos!A619</f>
        <v>2.7</v>
      </c>
      <c r="B61" s="31" t="str">
        <f>+[35]Gastos!B619</f>
        <v>OBRAS</v>
      </c>
      <c r="C61" s="28" t="str">
        <f>+LEFT(D61,7)</f>
        <v>2.7 - O</v>
      </c>
      <c r="D61" s="14" t="s">
        <v>26</v>
      </c>
      <c r="E61" s="30">
        <f>SUM(E62:E65)</f>
        <v>154235534.54400432</v>
      </c>
      <c r="F61" s="30">
        <f>SUM(F62:F65)</f>
        <v>1148112.82</v>
      </c>
      <c r="G61" s="30">
        <f>SUM(G62:G65)</f>
        <v>0</v>
      </c>
      <c r="H61" s="30">
        <f>SUM(H62:H65)</f>
        <v>0</v>
      </c>
      <c r="I61" s="30">
        <f>SUM(I62:I65)</f>
        <v>0</v>
      </c>
      <c r="J61" s="30">
        <f>SUM(J62:J65)</f>
        <v>0</v>
      </c>
      <c r="K61" s="30">
        <f>SUM(K62:K65)</f>
        <v>0</v>
      </c>
      <c r="L61" s="30">
        <f>SUM(L62:L65)</f>
        <v>0</v>
      </c>
      <c r="M61" s="30">
        <f>SUM(M62:M65)</f>
        <v>0</v>
      </c>
      <c r="N61" s="30">
        <f>SUM(N62:N65)</f>
        <v>0</v>
      </c>
      <c r="O61" s="30">
        <f>SUM(O62:O65)</f>
        <v>0</v>
      </c>
      <c r="P61" s="30">
        <f>SUM(P62:P65)</f>
        <v>0</v>
      </c>
      <c r="Q61" s="30">
        <f>SUM(Q62:Q65)</f>
        <v>0</v>
      </c>
      <c r="R61" s="30">
        <f>SUM(R62:R65)</f>
        <v>1148112.82</v>
      </c>
    </row>
    <row r="62" spans="1:18" x14ac:dyDescent="0.25">
      <c r="A62" s="29" t="str">
        <f>+[35]Gastos!A620</f>
        <v>2.7.1</v>
      </c>
      <c r="B62" s="24" t="str">
        <f>+[35]Gastos!B620</f>
        <v>OBRAS EN EDIFICACIONES</v>
      </c>
      <c r="C62" s="28" t="str">
        <f>+LEFT(D62,7)</f>
        <v>2.7.1 -</v>
      </c>
      <c r="D62" s="12" t="s">
        <v>25</v>
      </c>
      <c r="E62" s="2">
        <v>0</v>
      </c>
      <c r="R62" s="24">
        <f>+SUM(F62:Q62)</f>
        <v>0</v>
      </c>
    </row>
    <row r="63" spans="1:18" x14ac:dyDescent="0.25">
      <c r="A63" s="29" t="str">
        <f>+[35]Gastos!A631</f>
        <v>2.7.2</v>
      </c>
      <c r="B63" s="24" t="str">
        <f>+[35]Gastos!B631</f>
        <v>INFRAESTRUCTURA</v>
      </c>
      <c r="C63" s="28" t="str">
        <f>+LEFT(D63,7)</f>
        <v>2.7.2 -</v>
      </c>
      <c r="D63" s="12" t="s">
        <v>24</v>
      </c>
      <c r="E63" s="2">
        <v>154235534.54400432</v>
      </c>
      <c r="F63" s="24">
        <f>+'[1]Gastos '!D48</f>
        <v>1148112.82</v>
      </c>
      <c r="G63" s="24">
        <f>+'[1]Gastos '!E48</f>
        <v>0</v>
      </c>
      <c r="R63" s="24">
        <f>+SUM(F63:Q63)</f>
        <v>1148112.82</v>
      </c>
    </row>
    <row r="64" spans="1:18" x14ac:dyDescent="0.25">
      <c r="A64" s="29" t="str">
        <f>+[35]Gastos!A651</f>
        <v>2.7.3</v>
      </c>
      <c r="B64" s="24" t="str">
        <f>+[35]Gastos!B651</f>
        <v>CONSTRUCCIONES EN BIENES CONCESIONADOS</v>
      </c>
      <c r="C64" s="28" t="str">
        <f>+LEFT(D64,7)</f>
        <v>2.7.3 -</v>
      </c>
      <c r="D64" s="12" t="s">
        <v>23</v>
      </c>
      <c r="E64" s="2">
        <v>0</v>
      </c>
      <c r="R64" s="24">
        <f>+SUM(F64:Q64)</f>
        <v>0</v>
      </c>
    </row>
    <row r="65" spans="1:18" ht="30" x14ac:dyDescent="0.25">
      <c r="A65" s="29" t="str">
        <f>+[35]Gastos!A656</f>
        <v>2.7.4</v>
      </c>
      <c r="B65" s="24" t="str">
        <f>+[35]Gastos!B656</f>
        <v>GASTOS QUE SE ASIGNARÁN DURANTE EL EJERCICIO PARA INVERSIÓN (ART. 32 Y 33 LEY 423-06)</v>
      </c>
      <c r="C65" s="28" t="str">
        <f>+LEFT(D65,7)</f>
        <v>2.7.4 -</v>
      </c>
      <c r="D65" s="12" t="s">
        <v>22</v>
      </c>
      <c r="E65" s="2">
        <v>0</v>
      </c>
      <c r="R65" s="24">
        <f>+SUM(F65:Q65)</f>
        <v>0</v>
      </c>
    </row>
    <row r="66" spans="1:18" ht="30" x14ac:dyDescent="0.25">
      <c r="A66" s="32">
        <f>+[35]Gastos!A661</f>
        <v>2.8</v>
      </c>
      <c r="B66" s="31" t="str">
        <f>+[35]Gastos!B661</f>
        <v>ADQUISICION DE ACTIVOS FINANCIEROS CON FINES DE POLÍTICA</v>
      </c>
      <c r="C66" s="28" t="str">
        <f>+LEFT(D66,7)</f>
        <v>2.8 - A</v>
      </c>
      <c r="D66" s="14" t="s">
        <v>21</v>
      </c>
      <c r="E66" s="30">
        <v>0</v>
      </c>
      <c r="R66" s="24">
        <f>+SUM(F66:Q66)</f>
        <v>0</v>
      </c>
    </row>
    <row r="67" spans="1:18" x14ac:dyDescent="0.25">
      <c r="A67" s="29" t="str">
        <f>+[35]Gastos!A662</f>
        <v>2.8.1</v>
      </c>
      <c r="B67" s="24" t="str">
        <f>+[35]Gastos!B662</f>
        <v>CONCESIÓN DE PRESTAMOS</v>
      </c>
      <c r="C67" s="28" t="str">
        <f>+LEFT(D67,7)</f>
        <v>2.8.1 -</v>
      </c>
      <c r="D67" s="12" t="s">
        <v>20</v>
      </c>
      <c r="E67" s="2">
        <v>0</v>
      </c>
      <c r="R67" s="24">
        <f>+SUM(F67:Q67)</f>
        <v>0</v>
      </c>
    </row>
    <row r="68" spans="1:18" ht="30" x14ac:dyDescent="0.25">
      <c r="A68" s="29" t="str">
        <f>+[35]Gastos!A678</f>
        <v>2.8.2</v>
      </c>
      <c r="B68" s="24" t="str">
        <f>+[35]Gastos!B678</f>
        <v>ADQUISICIÓN DE TÍTULOS VALORES REPRESENTATIVOS DE DEUDA</v>
      </c>
      <c r="C68" s="28" t="str">
        <f>+LEFT(D68,7)</f>
        <v>2.8.2 -</v>
      </c>
      <c r="D68" s="12" t="s">
        <v>19</v>
      </c>
      <c r="E68" s="2">
        <v>0</v>
      </c>
      <c r="R68" s="24">
        <f>+SUM(F68:Q68)</f>
        <v>0</v>
      </c>
    </row>
    <row r="69" spans="1:18" x14ac:dyDescent="0.25">
      <c r="A69" s="32">
        <f>+[35]Gastos!A716</f>
        <v>2.9</v>
      </c>
      <c r="B69" s="31" t="str">
        <f>+[35]Gastos!B716</f>
        <v>GASTOS FINANCIEROS</v>
      </c>
      <c r="C69" s="28" t="str">
        <f>+LEFT(D69,7)</f>
        <v>2.9 - G</v>
      </c>
      <c r="D69" s="14" t="s">
        <v>18</v>
      </c>
      <c r="E69" s="30">
        <f>SUM(E70:E72)</f>
        <v>2398934190.2222114</v>
      </c>
      <c r="F69" s="30">
        <f>SUM(F70:F72)</f>
        <v>20460529.750000164</v>
      </c>
      <c r="G69" s="30">
        <f>SUM(G70:G72)</f>
        <v>691778721.28999972</v>
      </c>
      <c r="H69" s="30">
        <f>SUM(H70:H72)</f>
        <v>0</v>
      </c>
      <c r="I69" s="30">
        <f>SUM(I70:I72)</f>
        <v>0</v>
      </c>
      <c r="J69" s="30">
        <f>SUM(J70:J72)</f>
        <v>0</v>
      </c>
      <c r="K69" s="30">
        <f>SUM(K70:K72)</f>
        <v>0</v>
      </c>
      <c r="L69" s="30">
        <f>SUM(L70:L72)</f>
        <v>0</v>
      </c>
      <c r="M69" s="30">
        <f>SUM(M70:M72)</f>
        <v>0</v>
      </c>
      <c r="N69" s="30">
        <f>SUM(N70:N72)</f>
        <v>0</v>
      </c>
      <c r="O69" s="30">
        <f>SUM(O70:O72)</f>
        <v>0</v>
      </c>
      <c r="P69" s="30">
        <f>SUM(P70:P72)</f>
        <v>0</v>
      </c>
      <c r="Q69" s="30">
        <f>SUM(Q70:Q72)</f>
        <v>0</v>
      </c>
      <c r="R69" s="30">
        <f>SUM(R70:R72)</f>
        <v>712239251.03999984</v>
      </c>
    </row>
    <row r="70" spans="1:18" x14ac:dyDescent="0.25">
      <c r="A70" s="29" t="str">
        <f>+[35]Gastos!A717</f>
        <v>2.9.1</v>
      </c>
      <c r="B70" s="24" t="str">
        <f>+[35]Gastos!B717</f>
        <v>INTERESES DE LA DEUDA PÚBLICA INTERNA</v>
      </c>
      <c r="C70" s="28" t="str">
        <f>+LEFT(D70,7)</f>
        <v>2.9.1 -</v>
      </c>
      <c r="D70" s="12" t="s">
        <v>17</v>
      </c>
      <c r="E70" s="2">
        <v>2398934190.2222114</v>
      </c>
      <c r="F70" s="24">
        <f>+'[1]Gastos '!D55</f>
        <v>-7.2759576141834259E-12</v>
      </c>
      <c r="G70" s="24">
        <f>+'[1]Gastos '!E55</f>
        <v>39263558.120000005</v>
      </c>
      <c r="R70" s="24">
        <f>+SUM(F70:Q70)</f>
        <v>39263558.120000005</v>
      </c>
    </row>
    <row r="71" spans="1:18" x14ac:dyDescent="0.25">
      <c r="A71" s="29" t="str">
        <f>+[35]Gastos!A724</f>
        <v>2.9.2</v>
      </c>
      <c r="B71" s="24" t="str">
        <f>+[35]Gastos!B724</f>
        <v>INTERESES DE LA DEUDA PUBLICA EXTERNA</v>
      </c>
      <c r="C71" s="28" t="str">
        <f>+LEFT(D71,7)</f>
        <v>2.9.2 -</v>
      </c>
      <c r="D71" s="12" t="s">
        <v>16</v>
      </c>
      <c r="E71" s="2">
        <v>0</v>
      </c>
      <c r="R71" s="24">
        <f>+SUM(F71:Q71)</f>
        <v>0</v>
      </c>
    </row>
    <row r="72" spans="1:18" ht="30" x14ac:dyDescent="0.25">
      <c r="A72" s="29" t="str">
        <f>+[35]Gastos!A734</f>
        <v>2.9.4</v>
      </c>
      <c r="B72" s="24" t="str">
        <f>+[35]Gastos!B734</f>
        <v>COMISIONES Y OTROS GASTOS BANCARIOS DE LA DEUDA PÚBLICA</v>
      </c>
      <c r="C72" s="28" t="str">
        <f>+LEFT(D72,7)</f>
        <v>2.9.4 -</v>
      </c>
      <c r="D72" s="12" t="s">
        <v>15</v>
      </c>
      <c r="E72" s="2">
        <v>0</v>
      </c>
      <c r="F72" s="24">
        <f>+'[1]Gastos '!D52+'[1]Gastos '!D53</f>
        <v>20460529.750000164</v>
      </c>
      <c r="G72" s="24">
        <f>+'[1]Gastos '!E52+'[1]Gastos '!E53</f>
        <v>652515163.16999972</v>
      </c>
      <c r="R72" s="24">
        <f>+SUM(F72:Q72)</f>
        <v>672975692.91999984</v>
      </c>
    </row>
    <row r="73" spans="1:18" x14ac:dyDescent="0.25">
      <c r="D73" s="10" t="s">
        <v>14</v>
      </c>
      <c r="E73" s="27">
        <f>+E8+E14+E24+E34+E51+E43+E61+E66+E69</f>
        <v>57311478453.796715</v>
      </c>
      <c r="F73" s="27">
        <f>+F8+F14+F24+F34+F51+F43+F61+F66+F69</f>
        <v>3521899274.5013032</v>
      </c>
      <c r="G73" s="27">
        <f>+G8+G14+G24+G34+G51+G43+G61+G66+G69</f>
        <v>4032422646.3436432</v>
      </c>
      <c r="H73" s="27">
        <f>+H8+H14+H24+H34+H51+H43+H61+H66+H69</f>
        <v>0</v>
      </c>
      <c r="I73" s="27">
        <f>+I8+I14+I24+I34+I51+I43+I61+I66+I69</f>
        <v>0</v>
      </c>
      <c r="J73" s="27">
        <f>+J8+J14+J24+J34+J51+J43+J61+J66+J69</f>
        <v>0</v>
      </c>
      <c r="K73" s="27">
        <f>+K8+K14+K24+K34+K51+K43+K61+K66+K69</f>
        <v>0</v>
      </c>
      <c r="L73" s="27">
        <f>+L8+L14+L24+L34+L51+L43+L61+L66+L69</f>
        <v>0</v>
      </c>
      <c r="M73" s="27">
        <f>+M8+M14+M24+M34+M51+M43+M61+M66+M69</f>
        <v>0</v>
      </c>
      <c r="N73" s="27">
        <f>+N8+N14+N24+N34+N51+N43+N61+N66+N69</f>
        <v>0</v>
      </c>
      <c r="O73" s="27">
        <f>+O8+O14+O24+O34+O51+O43+O61+O66+O69</f>
        <v>0</v>
      </c>
      <c r="P73" s="27">
        <f>+P8+P14+P24+P34+P51+P43+P61+P66+P69</f>
        <v>0</v>
      </c>
      <c r="Q73" s="27">
        <f>+Q8+Q14+Q24+Q34+Q51+Q43+Q61+Q66+Q69</f>
        <v>0</v>
      </c>
      <c r="R73" s="27">
        <f>+R8+R14+R24+R34+R51+R43+R61+R66+R69</f>
        <v>7554321920.8449459</v>
      </c>
    </row>
    <row r="74" spans="1:18" x14ac:dyDescent="0.25">
      <c r="D74" s="26"/>
      <c r="F74" s="24">
        <f>+'[1]Gastos '!D49+'[1]Gastos '!D51+'[1]Gastos '!D55+'[1]Gastos '!D52+'[1]Gastos '!D53</f>
        <v>3521899274.5013032</v>
      </c>
      <c r="G74" s="24">
        <f>+'[1]Gastos '!E49+'[1]Gastos '!E51+'[1]Gastos '!E55+'[1]Gastos '!E52+'[1]Gastos '!E53</f>
        <v>4032422646.3436427</v>
      </c>
    </row>
    <row r="75" spans="1:18" x14ac:dyDescent="0.25">
      <c r="D75" s="25" t="s">
        <v>13</v>
      </c>
      <c r="F75" s="24">
        <f>+F73-F74</f>
        <v>0</v>
      </c>
      <c r="G75" s="24">
        <f>+G73-G74</f>
        <v>0</v>
      </c>
    </row>
    <row r="76" spans="1:18" x14ac:dyDescent="0.25">
      <c r="A76" s="23">
        <f>+[35]Financiamiento!A135</f>
        <v>4.0999999999999996</v>
      </c>
      <c r="B76" s="17" t="str">
        <f>+[35]Financiamiento!B135</f>
        <v>Incremento de activos financieros</v>
      </c>
      <c r="C76" s="17"/>
      <c r="D76" s="22" t="s">
        <v>12</v>
      </c>
      <c r="E76" s="21">
        <f>+E77</f>
        <v>9368000000</v>
      </c>
      <c r="F76" s="21">
        <f>+F77</f>
        <v>0</v>
      </c>
      <c r="G76" s="21">
        <f>+G77</f>
        <v>0</v>
      </c>
      <c r="H76" s="21">
        <f>+H77</f>
        <v>0</v>
      </c>
      <c r="I76" s="21">
        <f>+I77</f>
        <v>0</v>
      </c>
      <c r="J76" s="21">
        <f>+J77</f>
        <v>0</v>
      </c>
      <c r="K76" s="21">
        <f>+K77</f>
        <v>0</v>
      </c>
      <c r="L76" s="21">
        <f>+L77</f>
        <v>0</v>
      </c>
      <c r="M76" s="21">
        <f>+M77</f>
        <v>0</v>
      </c>
      <c r="N76" s="21">
        <f>+N77</f>
        <v>0</v>
      </c>
      <c r="O76" s="21">
        <f>+O77</f>
        <v>0</v>
      </c>
      <c r="P76" s="21">
        <f>+P77</f>
        <v>0</v>
      </c>
      <c r="Q76" s="21">
        <f>+Q77</f>
        <v>0</v>
      </c>
      <c r="R76" s="21">
        <f>+R77</f>
        <v>0</v>
      </c>
    </row>
    <row r="77" spans="1:18" ht="30" x14ac:dyDescent="0.25">
      <c r="A77" s="20" t="str">
        <f>+[35]Financiamiento!A136</f>
        <v>4.1.1</v>
      </c>
      <c r="B77" s="17" t="str">
        <f>+[35]Financiamiento!B136</f>
        <v>Incremento de activos financieros corrientes</v>
      </c>
      <c r="C77" s="17"/>
      <c r="D77" s="12" t="s">
        <v>11</v>
      </c>
      <c r="E77" s="15">
        <v>9368000000</v>
      </c>
    </row>
    <row r="78" spans="1:18" ht="30" x14ac:dyDescent="0.25">
      <c r="A78" s="3" t="str">
        <f>+[35]Financiamiento!A157</f>
        <v>4.1.2</v>
      </c>
      <c r="B78" s="3" t="str">
        <f>+[35]Financiamiento!B157</f>
        <v>Incremento de activos financieros no corrientes</v>
      </c>
      <c r="D78" s="12" t="s">
        <v>10</v>
      </c>
      <c r="E78" s="15">
        <v>0</v>
      </c>
    </row>
    <row r="79" spans="1:18" x14ac:dyDescent="0.25">
      <c r="A79" s="3">
        <f>+[35]Financiamiento!A193</f>
        <v>4.2</v>
      </c>
      <c r="B79" s="3" t="str">
        <f>+[35]Financiamiento!B193</f>
        <v>Disminución de pasivos</v>
      </c>
      <c r="D79" s="14" t="s">
        <v>9</v>
      </c>
      <c r="E79" s="18">
        <f>+E80</f>
        <v>9368000000</v>
      </c>
      <c r="F79" s="18">
        <f>+F80</f>
        <v>0</v>
      </c>
      <c r="G79" s="19">
        <f>+G80</f>
        <v>630649402.29199994</v>
      </c>
      <c r="H79" s="18">
        <f>+H80</f>
        <v>0</v>
      </c>
      <c r="I79" s="18">
        <f>+I80</f>
        <v>0</v>
      </c>
      <c r="J79" s="18">
        <f>+J80</f>
        <v>0</v>
      </c>
      <c r="K79" s="18">
        <f>+K80</f>
        <v>0</v>
      </c>
      <c r="L79" s="18">
        <f>+L80</f>
        <v>0</v>
      </c>
      <c r="M79" s="18">
        <f>+M80</f>
        <v>0</v>
      </c>
      <c r="N79" s="18">
        <f>+N80</f>
        <v>0</v>
      </c>
      <c r="O79" s="18">
        <f>+O80</f>
        <v>0</v>
      </c>
      <c r="P79" s="18">
        <f>+P80</f>
        <v>0</v>
      </c>
      <c r="Q79" s="18">
        <f>+Q80</f>
        <v>0</v>
      </c>
      <c r="R79" s="18">
        <f>+R80</f>
        <v>0</v>
      </c>
    </row>
    <row r="80" spans="1:18" x14ac:dyDescent="0.25">
      <c r="A80" s="17" t="str">
        <f>+[35]Financiamiento!A194</f>
        <v>4.2.1</v>
      </c>
      <c r="B80" s="17" t="str">
        <f>+[35]Financiamiento!B194</f>
        <v>Disminución de pasivos corrientes</v>
      </c>
      <c r="C80" s="17"/>
      <c r="D80" s="12" t="s">
        <v>8</v>
      </c>
      <c r="E80" s="15">
        <v>9368000000</v>
      </c>
      <c r="F80" s="1">
        <v>0</v>
      </c>
      <c r="G80" s="16">
        <f>630.649402292*1000000</f>
        <v>630649402.29199994</v>
      </c>
    </row>
    <row r="81" spans="1:18" x14ac:dyDescent="0.25">
      <c r="A81" s="3" t="str">
        <f>+[35]Financiamiento!A222</f>
        <v>4.2.2</v>
      </c>
      <c r="B81" s="3" t="str">
        <f>+[35]Financiamiento!B222</f>
        <v>Disminución de pasivos no corrientes</v>
      </c>
      <c r="D81" s="12" t="s">
        <v>7</v>
      </c>
      <c r="E81" s="15">
        <v>0</v>
      </c>
    </row>
    <row r="82" spans="1:18" x14ac:dyDescent="0.25">
      <c r="A82" s="3">
        <f>+[35]Financiamiento!A246</f>
        <v>4.3</v>
      </c>
      <c r="B82" s="3" t="str">
        <f>+[35]Financiamiento!B246</f>
        <v>Disminución de fondos de terceros</v>
      </c>
      <c r="D82" s="14" t="s">
        <v>6</v>
      </c>
      <c r="E82" s="13">
        <v>0</v>
      </c>
    </row>
    <row r="83" spans="1:18" ht="30" x14ac:dyDescent="0.25">
      <c r="A83" s="11" t="str">
        <f>+[35]Financiamiento!A259</f>
        <v>4.3.5</v>
      </c>
      <c r="B83" s="11" t="str">
        <f>+[35]Financiamiento!B259</f>
        <v>Disminución depósitos fondos de terceros</v>
      </c>
      <c r="C83" s="11"/>
      <c r="D83" s="12" t="s">
        <v>5</v>
      </c>
      <c r="E83" s="11">
        <v>0</v>
      </c>
    </row>
    <row r="84" spans="1:18" x14ac:dyDescent="0.25">
      <c r="D84" s="10" t="s">
        <v>4</v>
      </c>
      <c r="E84" s="9"/>
      <c r="F84" s="9">
        <f>+F79</f>
        <v>0</v>
      </c>
      <c r="G84" s="9">
        <f>+G79</f>
        <v>630649402.29199994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E85" s="1"/>
    </row>
    <row r="86" spans="1:18" ht="15.75" x14ac:dyDescent="0.25">
      <c r="D86" s="8" t="s">
        <v>3</v>
      </c>
      <c r="E86" s="7">
        <f>+E84+E73</f>
        <v>57311478453.796715</v>
      </c>
      <c r="F86" s="7">
        <f>+F84+F73+F79</f>
        <v>3521899274.5013032</v>
      </c>
      <c r="G86" s="7">
        <f>+G84+G73+G79</f>
        <v>5293721450.9276428</v>
      </c>
      <c r="H86" s="7">
        <f>+H84+H73+H79</f>
        <v>0</v>
      </c>
      <c r="I86" s="7">
        <f>+I84+I73+I79</f>
        <v>0</v>
      </c>
      <c r="J86" s="7">
        <f>+J84+J73+J79</f>
        <v>0</v>
      </c>
      <c r="K86" s="7">
        <f>+K84+K73+K79</f>
        <v>0</v>
      </c>
      <c r="L86" s="7">
        <f>+L84+L73+L79</f>
        <v>0</v>
      </c>
      <c r="M86" s="7">
        <f>+M84+M73+M79</f>
        <v>0</v>
      </c>
      <c r="N86" s="7">
        <f>+N84+N73+N79</f>
        <v>0</v>
      </c>
      <c r="O86" s="7">
        <f>+O84+O73+O79</f>
        <v>0</v>
      </c>
      <c r="P86" s="7">
        <f>+P84+P73+P79</f>
        <v>0</v>
      </c>
      <c r="Q86" s="7">
        <f>+Q84+Q73+Q79</f>
        <v>0</v>
      </c>
      <c r="R86" s="7">
        <f>+R84+R73+R79</f>
        <v>7554321920.8449459</v>
      </c>
    </row>
    <row r="87" spans="1:18" hidden="1" x14ac:dyDescent="0.25">
      <c r="D87" s="1" t="s">
        <v>2</v>
      </c>
    </row>
    <row r="88" spans="1:18" hidden="1" x14ac:dyDescent="0.25">
      <c r="D88" s="1" t="s">
        <v>1</v>
      </c>
    </row>
    <row r="89" spans="1:18" hidden="1" x14ac:dyDescent="0.25">
      <c r="D89" s="1" t="s">
        <v>0</v>
      </c>
    </row>
    <row r="90" spans="1:18" x14ac:dyDescent="0.25">
      <c r="D90" s="1" t="s">
        <v>2</v>
      </c>
    </row>
    <row r="91" spans="1:18" x14ac:dyDescent="0.25">
      <c r="D91" s="6" t="s">
        <v>1</v>
      </c>
      <c r="E91" s="5">
        <v>44260</v>
      </c>
    </row>
    <row r="92" spans="1:18" x14ac:dyDescent="0.25">
      <c r="D92" s="4" t="s">
        <v>0</v>
      </c>
      <c r="E92" s="5">
        <v>44260</v>
      </c>
    </row>
    <row r="93" spans="1:18" x14ac:dyDescent="0.25">
      <c r="D93" s="4"/>
    </row>
    <row r="96" spans="1:18" x14ac:dyDescent="0.25">
      <c r="D96" s="2"/>
    </row>
    <row r="97" spans="1:3" s="2" customFormat="1" x14ac:dyDescent="0.25">
      <c r="A97" s="3"/>
      <c r="B97" s="3"/>
      <c r="C97" s="3"/>
    </row>
    <row r="98" spans="1:3" s="2" customFormat="1" x14ac:dyDescent="0.25">
      <c r="A98" s="3"/>
      <c r="B98" s="3"/>
      <c r="C98" s="3"/>
    </row>
    <row r="99" spans="1:3" s="2" customFormat="1" x14ac:dyDescent="0.25">
      <c r="A99" s="3"/>
      <c r="B99" s="3"/>
      <c r="C99" s="3"/>
    </row>
    <row r="100" spans="1:3" s="2" customFormat="1" x14ac:dyDescent="0.25">
      <c r="A100" s="3"/>
      <c r="B100" s="3"/>
      <c r="C100" s="3"/>
    </row>
    <row r="101" spans="1:3" s="2" customFormat="1" x14ac:dyDescent="0.25">
      <c r="A101" s="3"/>
      <c r="B101" s="3"/>
      <c r="C101" s="3"/>
    </row>
    <row r="102" spans="1:3" s="2" customFormat="1" x14ac:dyDescent="0.25">
      <c r="A102" s="3"/>
      <c r="B102" s="3"/>
      <c r="C102" s="3"/>
    </row>
    <row r="103" spans="1:3" s="2" customFormat="1" x14ac:dyDescent="0.25">
      <c r="A103" s="3"/>
      <c r="B103" s="3"/>
      <c r="C103" s="3"/>
    </row>
    <row r="104" spans="1:3" s="2" customFormat="1" x14ac:dyDescent="0.25">
      <c r="A104" s="3"/>
      <c r="B104" s="3"/>
      <c r="C104" s="3"/>
    </row>
    <row r="105" spans="1:3" s="2" customFormat="1" x14ac:dyDescent="0.25">
      <c r="A105" s="3"/>
      <c r="B105" s="3"/>
      <c r="C105" s="3"/>
    </row>
  </sheetData>
  <mergeCells count="4"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Certificación</vt:lpstr>
      <vt:lpstr>Presupuesto</vt:lpstr>
      <vt:lpstr>Certificación!Área_de_impresión</vt:lpstr>
      <vt:lpstr>Presupuesto!Títulos_a_imprimir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Jose Raymundo Mercedes</cp:lastModifiedBy>
  <dcterms:created xsi:type="dcterms:W3CDTF">2021-03-08T10:59:02Z</dcterms:created>
  <dcterms:modified xsi:type="dcterms:W3CDTF">2021-03-08T11:11:10Z</dcterms:modified>
</cp:coreProperties>
</file>