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meroR\Desktop\Transparecia\Agosto\"/>
    </mc:Choice>
  </mc:AlternateContent>
  <bookViews>
    <workbookView xWindow="0" yWindow="0" windowWidth="19200" windowHeight="11595"/>
  </bookViews>
  <sheets>
    <sheet name=" Ejecución presup. AGOSTO 2018" sheetId="1" r:id="rId1"/>
    <sheet name="Certificación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D87" i="1"/>
  <c r="E87" i="1"/>
  <c r="F87" i="1"/>
  <c r="G87" i="1"/>
  <c r="H87" i="1"/>
  <c r="I87" i="1"/>
  <c r="J87" i="1"/>
  <c r="B83" i="1"/>
  <c r="B76" i="1"/>
  <c r="B72" i="1"/>
  <c r="B73" i="1"/>
  <c r="J72" i="1"/>
  <c r="B87" i="1" l="1"/>
  <c r="J82" i="1"/>
  <c r="I82" i="1"/>
  <c r="H82" i="1"/>
  <c r="G82" i="1"/>
  <c r="F82" i="1"/>
  <c r="E82" i="1"/>
  <c r="D82" i="1"/>
  <c r="C82" i="1"/>
  <c r="B82" i="1"/>
  <c r="I72" i="1"/>
  <c r="H72" i="1"/>
  <c r="H76" i="1" s="1"/>
  <c r="H89" i="1" s="1"/>
  <c r="G72" i="1"/>
  <c r="G76" i="1" s="1"/>
  <c r="G89" i="1" s="1"/>
  <c r="F72" i="1"/>
  <c r="F76" i="1" s="1"/>
  <c r="F89" i="1" s="1"/>
  <c r="E72" i="1"/>
  <c r="D72" i="1"/>
  <c r="D76" i="1" s="1"/>
  <c r="D89" i="1" s="1"/>
  <c r="C72" i="1"/>
  <c r="C76" i="1" s="1"/>
  <c r="C89" i="1" s="1"/>
  <c r="B66" i="1"/>
  <c r="J64" i="1"/>
  <c r="I64" i="1"/>
  <c r="H64" i="1"/>
  <c r="G64" i="1"/>
  <c r="F64" i="1"/>
  <c r="E64" i="1"/>
  <c r="D64" i="1"/>
  <c r="B64" i="1" s="1"/>
  <c r="C64" i="1"/>
  <c r="B63" i="1"/>
  <c r="B62" i="1"/>
  <c r="B61" i="1"/>
  <c r="B60" i="1"/>
  <c r="B59" i="1"/>
  <c r="B58" i="1"/>
  <c r="B57" i="1"/>
  <c r="B56" i="1"/>
  <c r="B55" i="1"/>
  <c r="J54" i="1"/>
  <c r="I54" i="1"/>
  <c r="H54" i="1"/>
  <c r="G54" i="1"/>
  <c r="F54" i="1"/>
  <c r="E54" i="1"/>
  <c r="D54" i="1"/>
  <c r="C5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J38" i="1"/>
  <c r="I38" i="1"/>
  <c r="H38" i="1"/>
  <c r="G38" i="1"/>
  <c r="F38" i="1"/>
  <c r="B38" i="1" s="1"/>
  <c r="E38" i="1"/>
  <c r="D38" i="1"/>
  <c r="C38" i="1"/>
  <c r="B37" i="1"/>
  <c r="B36" i="1"/>
  <c r="B35" i="1"/>
  <c r="B34" i="1"/>
  <c r="B33" i="1"/>
  <c r="B32" i="1"/>
  <c r="B31" i="1"/>
  <c r="B30" i="1"/>
  <c r="B29" i="1"/>
  <c r="J28" i="1"/>
  <c r="I28" i="1"/>
  <c r="H28" i="1"/>
  <c r="G28" i="1"/>
  <c r="F28" i="1"/>
  <c r="E28" i="1"/>
  <c r="D28" i="1"/>
  <c r="C28" i="1"/>
  <c r="B28" i="1" s="1"/>
  <c r="B26" i="1"/>
  <c r="B25" i="1"/>
  <c r="B24" i="1"/>
  <c r="B23" i="1"/>
  <c r="B22" i="1"/>
  <c r="B21" i="1"/>
  <c r="B20" i="1"/>
  <c r="B19" i="1"/>
  <c r="J18" i="1"/>
  <c r="I18" i="1"/>
  <c r="I76" i="1" s="1"/>
  <c r="I89" i="1" s="1"/>
  <c r="H18" i="1"/>
  <c r="G18" i="1"/>
  <c r="F18" i="1"/>
  <c r="E18" i="1"/>
  <c r="B18" i="1" s="1"/>
  <c r="D18" i="1"/>
  <c r="C18" i="1"/>
  <c r="B14" i="1"/>
  <c r="B13" i="1"/>
  <c r="B12" i="1"/>
  <c r="B11" i="1"/>
  <c r="B10" i="1"/>
  <c r="B9" i="1" s="1"/>
  <c r="J9" i="1"/>
  <c r="I9" i="1"/>
  <c r="H9" i="1"/>
  <c r="G9" i="1"/>
  <c r="F9" i="1"/>
  <c r="E9" i="1"/>
  <c r="D9" i="1"/>
  <c r="C9" i="1"/>
  <c r="AA8" i="1"/>
  <c r="T8" i="1"/>
  <c r="J76" i="1" l="1"/>
  <c r="J89" i="1" s="1"/>
  <c r="B89" i="1"/>
  <c r="Z7" i="1"/>
  <c r="AA7" i="1" s="1"/>
  <c r="E76" i="1"/>
  <c r="E89" i="1" s="1"/>
  <c r="U8" i="1"/>
  <c r="V8" i="1" s="1"/>
  <c r="W8" i="1" s="1"/>
  <c r="X8" i="1" s="1"/>
  <c r="Y8" i="1" s="1"/>
  <c r="C8" i="1" l="1"/>
  <c r="D8" i="1"/>
</calcChain>
</file>

<file path=xl/sharedStrings.xml><?xml version="1.0" encoding="utf-8"?>
<sst xmlns="http://schemas.openxmlformats.org/spreadsheetml/2006/main" count="104" uniqueCount="104">
  <si>
    <t>Notas:</t>
  </si>
  <si>
    <t>EDESUR DOMINICANA</t>
  </si>
  <si>
    <t xml:space="preserve">1. Gasto devengado. </t>
  </si>
  <si>
    <t>Año 2018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</si>
  <si>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</si>
  <si>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</si>
  <si>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</si>
  <si>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</si>
  <si>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</si>
  <si>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</si>
  <si>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</si>
  <si>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</si>
  <si>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</si>
  <si>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</si>
  <si>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</si>
  <si>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</si>
  <si>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</si>
  <si>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</si>
  <si>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</si>
  <si>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</si>
  <si>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</si>
  <si>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</si>
  <si>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</si>
  <si>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</si>
  <si>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</si>
  <si>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</si>
  <si>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</si>
  <si>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</si>
  <si>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</si>
  <si>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</si>
  <si>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</si>
  <si>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</si>
  <si>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</si>
  <si>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</si>
  <si>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</si>
  <si>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</si>
  <si>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</si>
  <si>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</si>
  <si>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</si>
  <si>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</si>
  <si>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</si>
  <si>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</si>
  <si>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</si>
  <si>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</si>
  <si>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</si>
  <si>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</si>
  <si>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</si>
  <si>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</si>
  <si>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</si>
  <si>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</si>
  <si>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</si>
  <si>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</si>
  <si>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</si>
  <si>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</si>
  <si>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</si>
  <si>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</si>
  <si>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</si>
  <si>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</si>
  <si>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</si>
  <si>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</si>
  <si>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</si>
  <si>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</si>
  <si>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</si>
  <si>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</si>
  <si>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</si>
  <si>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</si>
  <si>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</si>
  <si>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</si>
  <si>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</si>
  <si>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</si>
  <si>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</si>
  <si>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</si>
  <si>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</si>
  <si>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</si>
  <si>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</si>
  <si>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</si>
  <si>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</si>
  <si>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</si>
  <si>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</si>
  <si>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</si>
  <si>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</si>
  <si>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</si>
  <si>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</si>
  <si>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</si>
  <si>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</si>
  <si>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</si>
  <si>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</si>
  <si>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</si>
  <si>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</si>
  <si>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</si>
  <si>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</si>
  <si>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</si>
  <si>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</si>
  <si>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</si>
  <si>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</si>
  <si>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</si>
  <si>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</si>
  <si>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</si>
  <si>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</si>
  <si>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</si>
  <si>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</si>
  <si>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Registros SAP</t>
  </si>
  <si>
    <t>Fecha de registro: hasta el  31 de mes agosto del 2018</t>
  </si>
  <si>
    <t>Fecha de imputación: hasta el 04 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</si>
</sst>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0" fillId="0" borderId="0" xfId="1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9" fontId="0" fillId="0" borderId="0" xfId="2" applyFont="1"/>
    <xf numFmtId="0" fontId="0" fillId="0" borderId="0" xfId="0" applyAlignment="1">
      <alignment horizontal="left" vertical="center" wrapText="1" indent="2"/>
    </xf>
    <xf numFmtId="43" fontId="1" fillId="3" borderId="0" xfId="1" applyFont="1" applyFill="1"/>
    <xf numFmtId="43" fontId="0" fillId="3" borderId="0" xfId="1" applyFont="1" applyFill="1" applyAlignment="1">
      <alignment vertical="center" wrapText="1"/>
    </xf>
    <xf numFmtId="43" fontId="0" fillId="3" borderId="0" xfId="1" applyFont="1" applyFill="1"/>
    <xf numFmtId="43" fontId="2" fillId="3" borderId="0" xfId="1" applyFont="1" applyFill="1" applyAlignment="1">
      <alignment vertical="center" wrapText="1"/>
    </xf>
    <xf numFmtId="0" fontId="0" fillId="3" borderId="0" xfId="0" applyFill="1"/>
    <xf numFmtId="43" fontId="2" fillId="3" borderId="0" xfId="0" applyNumberFormat="1" applyFont="1" applyFill="1"/>
    <xf numFmtId="43" fontId="0" fillId="3" borderId="0" xfId="0" applyNumberFormat="1" applyFont="1" applyFill="1"/>
    <xf numFmtId="164" fontId="0" fillId="3" borderId="0" xfId="0" applyNumberFormat="1" applyFill="1" applyAlignment="1">
      <alignment vertical="center" wrapText="1"/>
    </xf>
    <xf numFmtId="43" fontId="2" fillId="0" borderId="0" xfId="0" applyNumberFormat="1" applyFont="1"/>
    <xf numFmtId="164" fontId="2" fillId="3" borderId="0" xfId="0" applyNumberFormat="1" applyFont="1" applyFill="1" applyAlignment="1">
      <alignment vertical="center" wrapText="1"/>
    </xf>
    <xf numFmtId="43" fontId="0" fillId="3" borderId="0" xfId="0" applyNumberFormat="1" applyFill="1"/>
    <xf numFmtId="43" fontId="2" fillId="3" borderId="0" xfId="1" applyFont="1" applyFill="1"/>
    <xf numFmtId="164" fontId="0" fillId="0" borderId="0" xfId="0" applyNumberForma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0" fillId="0" borderId="0" xfId="0" applyNumberFormat="1" applyFont="1"/>
    <xf numFmtId="0" fontId="2" fillId="4" borderId="2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5566198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533401</xdr:colOff>
      <xdr:row>1</xdr:row>
      <xdr:rowOff>28576</xdr:rowOff>
    </xdr:from>
    <xdr:to>
      <xdr:col>0</xdr:col>
      <xdr:colOff>1409701</xdr:colOff>
      <xdr:row>4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66701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259523</xdr:colOff>
      <xdr:row>0</xdr:row>
      <xdr:rowOff>237147</xdr:rowOff>
    </xdr:from>
    <xdr:to>
      <xdr:col>13</xdr:col>
      <xdr:colOff>345248</xdr:colOff>
      <xdr:row>3</xdr:row>
      <xdr:rowOff>170472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723" y="237147"/>
          <a:ext cx="876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0" cy="857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EDS01\Grupos\Direcci&#243;n%20de%20Planificaci&#243;n%20y%20Control%20de%20Gesti&#243;n\Gerencia%20Control%20de%20Gesti&#243;n\Ejecuci&#243;n%20Presupuestaria%20Transparencia\Agosto_2018\Digepres_Mes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Ingresos"/>
      <sheetName val="Financiamiento"/>
      <sheetName val="Gastos"/>
      <sheetName val="Detalle Gastos Personal"/>
      <sheetName val="Hoja1"/>
      <sheetName val="Ejecución"/>
      <sheetName val="Data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>
        <row r="7">
          <cell r="G7">
            <v>213460070.43000075</v>
          </cell>
          <cell r="H7">
            <v>203655764.04000053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tabSelected="1" zoomScaleNormal="100" workbookViewId="0">
      <selection activeCell="D17" sqref="D17"/>
    </sheetView>
  </sheetViews>
  <sheetFormatPr baseColWidth="10" defaultColWidth="9.140625" defaultRowHeight="15" x14ac:dyDescent="0.25"/>
  <cols>
    <col min="1" max="1" width="52" customWidth="1"/>
    <col min="2" max="2" width="17.85546875" bestFit="1" customWidth="1"/>
    <col min="3" max="8" width="16.85546875" bestFit="1" customWidth="1"/>
    <col min="9" max="9" width="17.85546875" customWidth="1"/>
    <col min="10" max="10" width="16.8554687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P1" s="1" t="s">
        <v>0</v>
      </c>
    </row>
    <row r="2" spans="1:27" ht="18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P2" s="2" t="s">
        <v>2</v>
      </c>
    </row>
    <row r="3" spans="1:27" ht="18.75" x14ac:dyDescent="0.25">
      <c r="A3" s="35" t="s">
        <v>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2" t="s">
        <v>4</v>
      </c>
    </row>
    <row r="4" spans="1:27" ht="15.75" x14ac:dyDescent="0.25">
      <c r="A4" s="36" t="s">
        <v>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P4" s="2" t="s">
        <v>6</v>
      </c>
    </row>
    <row r="5" spans="1:27" x14ac:dyDescent="0.25">
      <c r="A5" s="37" t="s">
        <v>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P5" s="2" t="s">
        <v>8</v>
      </c>
    </row>
    <row r="6" spans="1:27" x14ac:dyDescent="0.25">
      <c r="C6" s="3"/>
      <c r="D6" s="3"/>
      <c r="E6" s="3"/>
      <c r="F6" s="3"/>
      <c r="G6" s="3"/>
      <c r="H6" s="3"/>
      <c r="I6" s="3"/>
      <c r="J6" s="3"/>
      <c r="P6" s="2" t="s">
        <v>9</v>
      </c>
    </row>
    <row r="7" spans="1:27" ht="15.75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Z7" s="3">
        <f>SUM(R8:Z8)</f>
        <v>11.029108875781253</v>
      </c>
      <c r="AA7" s="3">
        <f>+Z7+AA8</f>
        <v>13.989108875781252</v>
      </c>
    </row>
    <row r="8" spans="1:27" x14ac:dyDescent="0.25">
      <c r="A8" s="6" t="s">
        <v>24</v>
      </c>
      <c r="B8" s="7"/>
      <c r="C8" s="7">
        <f>+[1]Gastos!$G$7</f>
        <v>213460070.43000075</v>
      </c>
      <c r="D8" s="7">
        <f>+[1]Gastos!$H$7</f>
        <v>203655764.04000053</v>
      </c>
      <c r="E8" s="7"/>
      <c r="F8" s="7"/>
      <c r="G8" s="7"/>
      <c r="H8" s="7"/>
      <c r="I8" s="7"/>
      <c r="J8" s="7"/>
      <c r="K8" s="7"/>
      <c r="L8" s="7"/>
      <c r="M8" s="7"/>
      <c r="N8" s="7"/>
      <c r="R8" s="8">
        <v>1</v>
      </c>
      <c r="S8" s="8">
        <v>1.05</v>
      </c>
      <c r="T8" s="8">
        <f>+S8*1.05</f>
        <v>1.1025</v>
      </c>
      <c r="U8" s="8">
        <f t="shared" ref="U8:Y8" si="0">+T8*1.05</f>
        <v>1.1576250000000001</v>
      </c>
      <c r="V8" s="8">
        <f t="shared" si="0"/>
        <v>1.2155062500000002</v>
      </c>
      <c r="W8" s="8">
        <f t="shared" si="0"/>
        <v>1.2762815625000004</v>
      </c>
      <c r="X8" s="8">
        <f t="shared" si="0"/>
        <v>1.3400956406250004</v>
      </c>
      <c r="Y8" s="8">
        <f t="shared" si="0"/>
        <v>1.4071004226562505</v>
      </c>
      <c r="Z8" s="8">
        <v>1.48</v>
      </c>
      <c r="AA8" s="8">
        <f>+Z8*2</f>
        <v>2.96</v>
      </c>
    </row>
    <row r="9" spans="1:27" x14ac:dyDescent="0.25">
      <c r="A9" s="9" t="s">
        <v>25</v>
      </c>
      <c r="B9" s="10">
        <f>SUM(B10:B14)</f>
        <v>1694939103.3400047</v>
      </c>
      <c r="C9" s="10">
        <f>SUM(C10:C14)</f>
        <v>213460070.43000075</v>
      </c>
      <c r="D9" s="10">
        <f t="shared" ref="D9:H9" si="1">SUM(D10:D14)</f>
        <v>203655764.04000053</v>
      </c>
      <c r="E9" s="10">
        <f t="shared" si="1"/>
        <v>204354331.6600008</v>
      </c>
      <c r="F9" s="10">
        <f t="shared" si="1"/>
        <v>211488676.24000049</v>
      </c>
      <c r="G9" s="10">
        <f t="shared" si="1"/>
        <v>200864955.43000042</v>
      </c>
      <c r="H9" s="10">
        <f t="shared" si="1"/>
        <v>206988730.36000067</v>
      </c>
      <c r="I9" s="10">
        <f>SUM(I10:I14)</f>
        <v>219885159.5199998</v>
      </c>
      <c r="J9" s="10">
        <f>SUM(J10:J14)</f>
        <v>234241415.66000107</v>
      </c>
      <c r="K9" s="8"/>
      <c r="L9" s="8"/>
      <c r="M9" s="8"/>
      <c r="N9" s="8"/>
      <c r="R9" s="11"/>
    </row>
    <row r="10" spans="1:27" x14ac:dyDescent="0.25">
      <c r="A10" s="12" t="s">
        <v>26</v>
      </c>
      <c r="B10" s="13">
        <f>SUM(C10:J10)</f>
        <v>1321252853.0600047</v>
      </c>
      <c r="C10" s="14">
        <v>161920129.34000072</v>
      </c>
      <c r="D10" s="15">
        <v>155369910.09000054</v>
      </c>
      <c r="E10" s="15">
        <v>154918761.00000077</v>
      </c>
      <c r="F10" s="15">
        <v>164891401.64000049</v>
      </c>
      <c r="G10" s="15">
        <v>158492593.04000044</v>
      </c>
      <c r="H10" s="15">
        <v>159732438.54000071</v>
      </c>
      <c r="I10" s="15">
        <v>171459020.3999998</v>
      </c>
      <c r="J10" s="15">
        <v>194468599.01000106</v>
      </c>
      <c r="K10" s="8"/>
      <c r="L10" s="8"/>
      <c r="M10" s="8"/>
      <c r="N10" s="8"/>
    </row>
    <row r="11" spans="1:27" x14ac:dyDescent="0.25">
      <c r="A11" s="12" t="s">
        <v>27</v>
      </c>
      <c r="B11" s="13">
        <f t="shared" ref="B11:B14" si="2">SUM(C11:J11)</f>
        <v>169108511.53999996</v>
      </c>
      <c r="C11" s="14">
        <v>26159820.989999998</v>
      </c>
      <c r="D11" s="15">
        <v>21421517.030000001</v>
      </c>
      <c r="E11" s="15">
        <v>22011916.779999997</v>
      </c>
      <c r="F11" s="15">
        <v>22600101.569999997</v>
      </c>
      <c r="G11" s="15">
        <v>18297245.359999999</v>
      </c>
      <c r="H11" s="15">
        <v>22544353.699999996</v>
      </c>
      <c r="I11" s="15">
        <v>22792293.599999998</v>
      </c>
      <c r="J11" s="15">
        <v>13281262.510000002</v>
      </c>
    </row>
    <row r="12" spans="1:27" x14ac:dyDescent="0.25">
      <c r="A12" s="12" t="s">
        <v>28</v>
      </c>
      <c r="B12" s="13">
        <f t="shared" si="2"/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1:27" x14ac:dyDescent="0.25">
      <c r="A13" s="12" t="s">
        <v>29</v>
      </c>
      <c r="B13" s="13">
        <f t="shared" si="2"/>
        <v>18771145.289999999</v>
      </c>
      <c r="C13" s="15">
        <v>2871110.15</v>
      </c>
      <c r="D13" s="15">
        <v>1262144.3899999999</v>
      </c>
      <c r="E13" s="15">
        <v>4923023.0500000007</v>
      </c>
      <c r="F13" s="15">
        <v>1060564.07</v>
      </c>
      <c r="G13" s="15">
        <v>1597898.92</v>
      </c>
      <c r="H13" s="15">
        <v>2135120.04</v>
      </c>
      <c r="I13" s="15">
        <v>2254873.33</v>
      </c>
      <c r="J13" s="15">
        <v>2666411.34</v>
      </c>
    </row>
    <row r="14" spans="1:27" x14ac:dyDescent="0.25">
      <c r="A14" s="12" t="s">
        <v>30</v>
      </c>
      <c r="B14" s="13">
        <f t="shared" si="2"/>
        <v>185806593.45000002</v>
      </c>
      <c r="C14" s="15">
        <v>22509009.950000018</v>
      </c>
      <c r="D14" s="15">
        <v>25602192.530000012</v>
      </c>
      <c r="E14" s="15">
        <v>22500630.830000002</v>
      </c>
      <c r="F14" s="15">
        <v>22936608.959999993</v>
      </c>
      <c r="G14" s="15">
        <v>22477218.109999999</v>
      </c>
      <c r="H14" s="15">
        <v>22576818.079999994</v>
      </c>
      <c r="I14" s="15">
        <v>23378972.190000009</v>
      </c>
      <c r="J14" s="15">
        <v>23825142.800000008</v>
      </c>
    </row>
    <row r="15" spans="1:27" x14ac:dyDescent="0.25">
      <c r="A15" s="12"/>
      <c r="B15" s="13"/>
      <c r="C15" s="15"/>
      <c r="D15" s="15"/>
      <c r="E15" s="15"/>
      <c r="F15" s="15"/>
      <c r="G15" s="15"/>
      <c r="H15" s="15"/>
      <c r="I15" s="15"/>
    </row>
    <row r="16" spans="1:27" x14ac:dyDescent="0.25">
      <c r="A16" s="12"/>
      <c r="B16" s="13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2"/>
      <c r="B17" s="13"/>
      <c r="C17" s="15"/>
      <c r="D17" s="15"/>
      <c r="E17" s="15"/>
      <c r="F17" s="15"/>
      <c r="G17" s="15"/>
      <c r="H17" s="15"/>
      <c r="I17" s="15"/>
    </row>
    <row r="18" spans="1:10" x14ac:dyDescent="0.25">
      <c r="A18" s="9" t="s">
        <v>31</v>
      </c>
      <c r="B18" s="16">
        <f>SUM(C18:J18)</f>
        <v>22954134644.935432</v>
      </c>
      <c r="C18" s="16">
        <f>SUM(C19:C26)</f>
        <v>2427677362.2396426</v>
      </c>
      <c r="D18" s="16">
        <f t="shared" ref="D18:H18" si="3">SUM(D19:D26)</f>
        <v>2179480937.8055358</v>
      </c>
      <c r="E18" s="16">
        <f t="shared" si="3"/>
        <v>2772278986.4382563</v>
      </c>
      <c r="F18" s="16">
        <f t="shared" si="3"/>
        <v>2759816669.457654</v>
      </c>
      <c r="G18" s="16">
        <f t="shared" si="3"/>
        <v>2968924374.5725474</v>
      </c>
      <c r="H18" s="16">
        <f t="shared" si="3"/>
        <v>3213519526.045495</v>
      </c>
      <c r="I18" s="16">
        <f>SUM(I19:I26)</f>
        <v>3460679528.1354918</v>
      </c>
      <c r="J18" s="16">
        <f>SUM(J19:J26)</f>
        <v>3171757260.2408085</v>
      </c>
    </row>
    <row r="19" spans="1:10" x14ac:dyDescent="0.25">
      <c r="A19" s="12" t="s">
        <v>32</v>
      </c>
      <c r="B19" s="13">
        <f>SUM(C19:J19)</f>
        <v>20572493945.675426</v>
      </c>
      <c r="C19" s="15">
        <v>2207952397.6296425</v>
      </c>
      <c r="D19" s="15">
        <v>1938407902.8255358</v>
      </c>
      <c r="E19" s="15">
        <v>2408516902.2582564</v>
      </c>
      <c r="F19" s="15">
        <v>2451071081.9876547</v>
      </c>
      <c r="G19" s="15">
        <v>2663421283.1825466</v>
      </c>
      <c r="H19" s="15">
        <v>2880950463.9454947</v>
      </c>
      <c r="I19" s="15">
        <v>3046321610.7454915</v>
      </c>
      <c r="J19" s="15">
        <v>2975852303.1008086</v>
      </c>
    </row>
    <row r="20" spans="1:10" x14ac:dyDescent="0.25">
      <c r="A20" s="12" t="s">
        <v>33</v>
      </c>
      <c r="B20" s="13">
        <f t="shared" ref="B20:B26" si="4">SUM(C20:J20)</f>
        <v>54132762.25</v>
      </c>
      <c r="C20" s="15">
        <v>13692298.18</v>
      </c>
      <c r="D20" s="15">
        <v>4442454.78</v>
      </c>
      <c r="E20" s="15">
        <v>3879932.49</v>
      </c>
      <c r="F20" s="15">
        <v>11435859.659999996</v>
      </c>
      <c r="G20" s="15">
        <v>6822537.7599999988</v>
      </c>
      <c r="H20" s="15">
        <v>7583921.5700000003</v>
      </c>
      <c r="I20" s="15">
        <v>4847105.8999999994</v>
      </c>
      <c r="J20" s="15">
        <v>1428651.9100000001</v>
      </c>
    </row>
    <row r="21" spans="1:10" x14ac:dyDescent="0.25">
      <c r="A21" s="12" t="s">
        <v>34</v>
      </c>
      <c r="B21" s="13">
        <f t="shared" si="4"/>
        <v>18989088.009999998</v>
      </c>
      <c r="C21" s="15">
        <v>2381988.7600000002</v>
      </c>
      <c r="D21" s="15">
        <v>1458212.7299999997</v>
      </c>
      <c r="E21" s="15">
        <v>2822583.07</v>
      </c>
      <c r="F21" s="15">
        <v>1850969.46</v>
      </c>
      <c r="G21" s="15">
        <v>2173008.64</v>
      </c>
      <c r="H21" s="15">
        <v>3473346.8099999996</v>
      </c>
      <c r="I21" s="15">
        <v>2939982.2399999998</v>
      </c>
      <c r="J21" s="15">
        <v>1888996.2999999998</v>
      </c>
    </row>
    <row r="22" spans="1:10" ht="18" customHeight="1" x14ac:dyDescent="0.25">
      <c r="A22" s="12" t="s">
        <v>35</v>
      </c>
      <c r="B22" s="13">
        <f t="shared" si="4"/>
        <v>3077155.7399999993</v>
      </c>
      <c r="C22" s="15">
        <v>323212.46000000002</v>
      </c>
      <c r="D22" s="15">
        <v>343689.8</v>
      </c>
      <c r="E22" s="15">
        <v>507979.17000000004</v>
      </c>
      <c r="F22" s="15">
        <v>396284.43</v>
      </c>
      <c r="G22" s="15">
        <v>332530.37</v>
      </c>
      <c r="H22" s="15">
        <v>636942.94999999995</v>
      </c>
      <c r="I22" s="15">
        <v>312619.07</v>
      </c>
      <c r="J22" s="15">
        <v>223897.49</v>
      </c>
    </row>
    <row r="23" spans="1:10" x14ac:dyDescent="0.25">
      <c r="A23" s="12" t="s">
        <v>36</v>
      </c>
      <c r="B23" s="13">
        <f t="shared" si="4"/>
        <v>334746359.93000013</v>
      </c>
      <c r="C23" s="15">
        <v>64569681.160000026</v>
      </c>
      <c r="D23" s="15">
        <v>17915370.450000007</v>
      </c>
      <c r="E23" s="15">
        <v>29562609.250000011</v>
      </c>
      <c r="F23" s="15">
        <v>71796229.140000015</v>
      </c>
      <c r="G23" s="15">
        <v>23796339.990000017</v>
      </c>
      <c r="H23" s="15">
        <v>27180293.920000013</v>
      </c>
      <c r="I23" s="15">
        <v>75016046.440000027</v>
      </c>
      <c r="J23" s="15">
        <v>24909789.580000009</v>
      </c>
    </row>
    <row r="24" spans="1:10" x14ac:dyDescent="0.25">
      <c r="A24" s="12" t="s">
        <v>37</v>
      </c>
      <c r="B24" s="13">
        <f t="shared" si="4"/>
        <v>7782353.2800000003</v>
      </c>
      <c r="C24" s="15">
        <v>1084215.6299999999</v>
      </c>
      <c r="D24" s="15">
        <v>1169213.75</v>
      </c>
      <c r="E24" s="15">
        <v>1130942.9700000002</v>
      </c>
      <c r="F24" s="15">
        <v>1098135.72</v>
      </c>
      <c r="G24" s="15">
        <v>1092788.1299999999</v>
      </c>
      <c r="H24" s="15">
        <v>1123311.8600000001</v>
      </c>
      <c r="I24" s="15">
        <v>1083745.22</v>
      </c>
      <c r="J24" s="15">
        <v>0</v>
      </c>
    </row>
    <row r="25" spans="1:10" ht="30" x14ac:dyDescent="0.25">
      <c r="A25" s="12" t="s">
        <v>38</v>
      </c>
      <c r="B25" s="13">
        <f t="shared" si="4"/>
        <v>1584600569.1000009</v>
      </c>
      <c r="C25" s="15">
        <v>68077642.510000005</v>
      </c>
      <c r="D25" s="15">
        <v>163937906.48999995</v>
      </c>
      <c r="E25" s="15">
        <v>293732505.86000013</v>
      </c>
      <c r="F25" s="15">
        <v>185393108.21000004</v>
      </c>
      <c r="G25" s="15">
        <v>227978982.37000024</v>
      </c>
      <c r="H25" s="15">
        <v>252872861.20000008</v>
      </c>
      <c r="I25" s="15">
        <v>264332286.64000031</v>
      </c>
      <c r="J25" s="15">
        <v>128275275.81999999</v>
      </c>
    </row>
    <row r="26" spans="1:10" ht="30" x14ac:dyDescent="0.25">
      <c r="A26" s="12" t="s">
        <v>39</v>
      </c>
      <c r="B26" s="13">
        <f t="shared" si="4"/>
        <v>378312410.95000029</v>
      </c>
      <c r="C26" s="15">
        <v>69595925.910000071</v>
      </c>
      <c r="D26" s="15">
        <v>51806186.980000027</v>
      </c>
      <c r="E26" s="15">
        <v>32125531.369999986</v>
      </c>
      <c r="F26" s="15">
        <v>36775000.850000016</v>
      </c>
      <c r="G26" s="15">
        <v>43306904.130000055</v>
      </c>
      <c r="H26" s="15">
        <v>39698383.790000014</v>
      </c>
      <c r="I26" s="15">
        <v>65826131.880000107</v>
      </c>
      <c r="J26" s="15">
        <v>39178346.040000029</v>
      </c>
    </row>
    <row r="27" spans="1:10" x14ac:dyDescent="0.25">
      <c r="A27" s="12" t="s">
        <v>40</v>
      </c>
      <c r="B27" s="13"/>
      <c r="C27" s="15"/>
      <c r="D27" s="15"/>
      <c r="E27" s="15"/>
      <c r="F27" s="15"/>
      <c r="G27" s="15"/>
      <c r="H27" s="15"/>
      <c r="I27" s="17"/>
    </row>
    <row r="28" spans="1:10" x14ac:dyDescent="0.25">
      <c r="A28" s="9" t="s">
        <v>41</v>
      </c>
      <c r="B28" s="18">
        <f>SUM(C28:J28)</f>
        <v>216586854.01999995</v>
      </c>
      <c r="C28" s="18">
        <f>SUM(C29:C37)</f>
        <v>32053644.840000007</v>
      </c>
      <c r="D28" s="18">
        <f t="shared" ref="D28:J28" si="5">SUM(D29:D37)</f>
        <v>50672309.169999987</v>
      </c>
      <c r="E28" s="18">
        <f t="shared" si="5"/>
        <v>36206521.07</v>
      </c>
      <c r="F28" s="18">
        <f t="shared" si="5"/>
        <v>27289415.829999994</v>
      </c>
      <c r="G28" s="18">
        <f t="shared" si="5"/>
        <v>12371478.440000001</v>
      </c>
      <c r="H28" s="18">
        <f t="shared" si="5"/>
        <v>15376923.82</v>
      </c>
      <c r="I28" s="18">
        <f t="shared" si="5"/>
        <v>26376513.429999996</v>
      </c>
      <c r="J28" s="18">
        <f t="shared" si="5"/>
        <v>16240047.419999998</v>
      </c>
    </row>
    <row r="29" spans="1:10" x14ac:dyDescent="0.25">
      <c r="A29" s="12" t="s">
        <v>42</v>
      </c>
      <c r="B29" s="19">
        <f t="shared" ref="B29" si="6">SUM(C29:I29)</f>
        <v>0</v>
      </c>
      <c r="C29" s="20"/>
      <c r="D29" s="17"/>
      <c r="E29" s="17"/>
      <c r="F29" s="17"/>
      <c r="G29" s="17"/>
      <c r="H29" s="17"/>
      <c r="I29" s="15"/>
      <c r="J29" s="15"/>
    </row>
    <row r="30" spans="1:10" x14ac:dyDescent="0.25">
      <c r="A30" s="12" t="s">
        <v>43</v>
      </c>
      <c r="B30" s="19">
        <f>SUM(C30:J30)</f>
        <v>1892193.3299999996</v>
      </c>
      <c r="C30" s="15">
        <v>63012</v>
      </c>
      <c r="D30" s="15">
        <v>702032.29999999993</v>
      </c>
      <c r="E30" s="15">
        <v>1124641.5299999998</v>
      </c>
      <c r="F30" s="15">
        <v>0</v>
      </c>
      <c r="G30" s="15">
        <v>0</v>
      </c>
      <c r="H30" s="15">
        <v>0</v>
      </c>
      <c r="I30" s="15">
        <v>2507.5</v>
      </c>
      <c r="J30" s="15">
        <v>0</v>
      </c>
    </row>
    <row r="31" spans="1:10" x14ac:dyDescent="0.25">
      <c r="A31" s="12" t="s">
        <v>44</v>
      </c>
      <c r="B31" s="19">
        <f t="shared" ref="B31:B37" si="7">SUM(C31:J31)</f>
        <v>394852.64999999997</v>
      </c>
      <c r="C31" s="15">
        <v>280403.5</v>
      </c>
      <c r="D31" s="15">
        <v>0</v>
      </c>
      <c r="E31" s="15">
        <v>76102.22</v>
      </c>
      <c r="F31" s="15">
        <v>0</v>
      </c>
      <c r="G31" s="15">
        <v>0</v>
      </c>
      <c r="H31" s="15">
        <v>0</v>
      </c>
      <c r="I31" s="15">
        <v>38346.93</v>
      </c>
      <c r="J31" s="15">
        <v>0</v>
      </c>
    </row>
    <row r="32" spans="1:10" x14ac:dyDescent="0.25">
      <c r="A32" s="12" t="s">
        <v>45</v>
      </c>
      <c r="B32" s="19">
        <f t="shared" si="7"/>
        <v>44053.89</v>
      </c>
      <c r="C32" s="15">
        <v>2520.9499999999998</v>
      </c>
      <c r="D32" s="15">
        <v>5997.46</v>
      </c>
      <c r="E32" s="15">
        <v>3299.5</v>
      </c>
      <c r="F32" s="15">
        <v>10830.1</v>
      </c>
      <c r="G32" s="15">
        <v>0</v>
      </c>
      <c r="H32" s="15">
        <v>6708.17</v>
      </c>
      <c r="I32" s="15">
        <v>9945.66</v>
      </c>
      <c r="J32" s="15">
        <v>4752.05</v>
      </c>
    </row>
    <row r="33" spans="1:13" x14ac:dyDescent="0.25">
      <c r="A33" s="12" t="s">
        <v>46</v>
      </c>
      <c r="B33" s="19">
        <f t="shared" si="7"/>
        <v>0</v>
      </c>
      <c r="C33" s="15"/>
      <c r="D33" s="15"/>
      <c r="E33" s="15"/>
      <c r="F33" s="15"/>
      <c r="G33" s="15"/>
      <c r="H33" s="15"/>
      <c r="I33" s="15"/>
      <c r="J33" s="15"/>
    </row>
    <row r="34" spans="1:13" ht="30" x14ac:dyDescent="0.25">
      <c r="A34" s="12" t="s">
        <v>47</v>
      </c>
      <c r="B34" s="19">
        <f t="shared" si="7"/>
        <v>0</v>
      </c>
      <c r="C34" s="15"/>
      <c r="D34" s="15"/>
      <c r="E34" s="15"/>
      <c r="F34" s="15"/>
      <c r="G34" s="15"/>
      <c r="H34" s="15"/>
      <c r="I34" s="15"/>
      <c r="J34" s="15"/>
    </row>
    <row r="35" spans="1:13" ht="30" x14ac:dyDescent="0.25">
      <c r="A35" s="12" t="s">
        <v>48</v>
      </c>
      <c r="B35" s="19">
        <f t="shared" si="7"/>
        <v>44200979.089999996</v>
      </c>
      <c r="C35" s="15">
        <v>3169700.7099999995</v>
      </c>
      <c r="D35" s="15">
        <v>6587686.7300000014</v>
      </c>
      <c r="E35" s="15">
        <v>5768373.9099999974</v>
      </c>
      <c r="F35" s="15">
        <v>5937054.2799999956</v>
      </c>
      <c r="G35" s="15">
        <v>5671998.4400000004</v>
      </c>
      <c r="H35" s="15">
        <v>7194438.5999999996</v>
      </c>
      <c r="I35" s="15">
        <v>5951362.5399999982</v>
      </c>
      <c r="J35" s="15">
        <v>3920363.8800000013</v>
      </c>
    </row>
    <row r="36" spans="1:13" ht="30" x14ac:dyDescent="0.25">
      <c r="A36" s="12" t="s">
        <v>49</v>
      </c>
      <c r="B36" s="19">
        <f t="shared" si="7"/>
        <v>0</v>
      </c>
      <c r="C36" s="20"/>
      <c r="D36" s="17"/>
      <c r="E36" s="17"/>
      <c r="F36" s="17"/>
      <c r="G36" s="17"/>
      <c r="H36" s="17"/>
      <c r="I36" s="17"/>
      <c r="J36" s="15"/>
    </row>
    <row r="37" spans="1:13" x14ac:dyDescent="0.25">
      <c r="A37" s="12" t="s">
        <v>50</v>
      </c>
      <c r="B37" s="19">
        <f t="shared" si="7"/>
        <v>170054775.06</v>
      </c>
      <c r="C37" s="15">
        <v>28538007.680000007</v>
      </c>
      <c r="D37" s="15">
        <v>43376592.679999985</v>
      </c>
      <c r="E37" s="15">
        <v>29234103.91</v>
      </c>
      <c r="F37" s="15">
        <v>21341531.449999999</v>
      </c>
      <c r="G37" s="15">
        <v>6699480</v>
      </c>
      <c r="H37" s="15">
        <v>8175777.0500000007</v>
      </c>
      <c r="I37" s="15">
        <v>20374350.799999997</v>
      </c>
      <c r="J37" s="15">
        <v>12314931.489999996</v>
      </c>
    </row>
    <row r="38" spans="1:13" x14ac:dyDescent="0.25">
      <c r="A38" s="9" t="s">
        <v>51</v>
      </c>
      <c r="B38" s="18">
        <f>SUM(C38:I38)</f>
        <v>614564908.88</v>
      </c>
      <c r="C38" s="18">
        <f>SUM(C39:C53)</f>
        <v>86160705.539999992</v>
      </c>
      <c r="D38" s="18">
        <f t="shared" ref="D38:J38" si="8">SUM(D39:D53)</f>
        <v>75729907.239999995</v>
      </c>
      <c r="E38" s="18">
        <f t="shared" si="8"/>
        <v>87691100.089999989</v>
      </c>
      <c r="F38" s="18">
        <f t="shared" si="8"/>
        <v>83585458.99000001</v>
      </c>
      <c r="G38" s="18">
        <f t="shared" si="8"/>
        <v>88180005.110000014</v>
      </c>
      <c r="H38" s="18">
        <f t="shared" si="8"/>
        <v>95820483.340000004</v>
      </c>
      <c r="I38" s="18">
        <f t="shared" si="8"/>
        <v>97397248.570000008</v>
      </c>
      <c r="J38" s="18">
        <f t="shared" si="8"/>
        <v>18340110.620000001</v>
      </c>
      <c r="K38" s="21"/>
      <c r="L38" s="21"/>
      <c r="M38" s="21"/>
    </row>
    <row r="39" spans="1:13" ht="30" x14ac:dyDescent="0.25">
      <c r="A39" s="12" t="s">
        <v>52</v>
      </c>
      <c r="B39" s="18">
        <f t="shared" ref="B39:B53" si="9">SUM(C39:I39)</f>
        <v>973297.63</v>
      </c>
      <c r="C39" s="15">
        <v>48262</v>
      </c>
      <c r="D39" s="15">
        <v>160502.30000000002</v>
      </c>
      <c r="E39" s="15">
        <v>123171</v>
      </c>
      <c r="F39" s="15">
        <v>190944</v>
      </c>
      <c r="G39" s="15">
        <v>190790</v>
      </c>
      <c r="H39" s="15">
        <v>132114.32999999999</v>
      </c>
      <c r="I39" s="15">
        <v>127514</v>
      </c>
      <c r="J39" s="15">
        <v>188009.22</v>
      </c>
    </row>
    <row r="40" spans="1:13" ht="30" x14ac:dyDescent="0.25">
      <c r="A40" s="12" t="s">
        <v>53</v>
      </c>
      <c r="B40" s="18">
        <f t="shared" si="9"/>
        <v>113799067.36999999</v>
      </c>
      <c r="C40" s="15">
        <v>14621793.41</v>
      </c>
      <c r="D40" s="15">
        <v>13422949.27</v>
      </c>
      <c r="E40" s="15">
        <v>15960132.33</v>
      </c>
      <c r="F40" s="15">
        <v>15918858.91</v>
      </c>
      <c r="G40" s="15">
        <v>17100083.960000001</v>
      </c>
      <c r="H40" s="15">
        <v>18307831.969999999</v>
      </c>
      <c r="I40" s="15">
        <v>18467417.52</v>
      </c>
      <c r="J40" s="15">
        <v>18081204.120000001</v>
      </c>
    </row>
    <row r="41" spans="1:13" ht="30" x14ac:dyDescent="0.25">
      <c r="A41" s="12" t="s">
        <v>54</v>
      </c>
      <c r="B41" s="18">
        <f t="shared" si="9"/>
        <v>499792543.88</v>
      </c>
      <c r="C41" s="15">
        <v>71490650.129999995</v>
      </c>
      <c r="D41" s="15">
        <v>62146455.669999994</v>
      </c>
      <c r="E41" s="15">
        <v>71607796.75999999</v>
      </c>
      <c r="F41" s="15">
        <v>67475656.080000013</v>
      </c>
      <c r="G41" s="15">
        <v>70889131.150000006</v>
      </c>
      <c r="H41" s="15">
        <v>77380537.040000007</v>
      </c>
      <c r="I41" s="15">
        <v>78802317.050000012</v>
      </c>
      <c r="J41" s="15">
        <v>70897.279999999999</v>
      </c>
    </row>
    <row r="42" spans="1:13" ht="30" x14ac:dyDescent="0.25">
      <c r="A42" s="12" t="s">
        <v>55</v>
      </c>
      <c r="B42" s="18">
        <f t="shared" si="9"/>
        <v>0</v>
      </c>
      <c r="C42" s="20"/>
      <c r="D42" s="17"/>
      <c r="E42" s="17"/>
      <c r="F42" s="17"/>
      <c r="G42" s="17"/>
      <c r="H42" s="17"/>
      <c r="I42" s="17"/>
    </row>
    <row r="43" spans="1:13" ht="30" x14ac:dyDescent="0.25">
      <c r="A43" s="12" t="s">
        <v>56</v>
      </c>
      <c r="B43" s="18">
        <f t="shared" si="9"/>
        <v>0</v>
      </c>
      <c r="C43" s="20"/>
      <c r="D43" s="17"/>
      <c r="E43" s="17"/>
      <c r="F43" s="17"/>
      <c r="G43" s="17"/>
      <c r="H43" s="17"/>
      <c r="I43" s="17"/>
    </row>
    <row r="44" spans="1:13" ht="30" x14ac:dyDescent="0.25">
      <c r="A44" s="12" t="s">
        <v>57</v>
      </c>
      <c r="B44" s="18">
        <f t="shared" si="9"/>
        <v>0</v>
      </c>
      <c r="C44" s="20"/>
      <c r="D44" s="17"/>
      <c r="E44" s="17"/>
      <c r="F44" s="17"/>
      <c r="G44" s="17"/>
      <c r="H44" s="17"/>
      <c r="I44" s="17"/>
    </row>
    <row r="45" spans="1:13" ht="30" x14ac:dyDescent="0.25">
      <c r="A45" s="12" t="s">
        <v>58</v>
      </c>
      <c r="B45" s="18">
        <f t="shared" si="9"/>
        <v>0</v>
      </c>
      <c r="C45" s="20"/>
      <c r="D45" s="17"/>
      <c r="E45" s="17"/>
      <c r="F45" s="17"/>
      <c r="G45" s="17"/>
      <c r="H45" s="17"/>
      <c r="I45" s="17"/>
    </row>
    <row r="46" spans="1:13" x14ac:dyDescent="0.25">
      <c r="A46" s="9" t="s">
        <v>59</v>
      </c>
      <c r="B46" s="18">
        <f t="shared" si="9"/>
        <v>0</v>
      </c>
      <c r="C46" s="22"/>
      <c r="D46" s="17"/>
      <c r="E46" s="17"/>
      <c r="F46" s="17"/>
      <c r="G46" s="17"/>
      <c r="H46" s="17"/>
      <c r="I46" s="17"/>
    </row>
    <row r="47" spans="1:13" ht="30" x14ac:dyDescent="0.25">
      <c r="A47" s="12" t="s">
        <v>60</v>
      </c>
      <c r="B47" s="18">
        <f t="shared" si="9"/>
        <v>0</v>
      </c>
      <c r="C47" s="20"/>
      <c r="D47" s="17"/>
      <c r="E47" s="17"/>
      <c r="F47" s="17"/>
      <c r="G47" s="17"/>
      <c r="H47" s="17"/>
      <c r="I47" s="17"/>
    </row>
    <row r="48" spans="1:13" ht="30" x14ac:dyDescent="0.25">
      <c r="A48" s="12" t="s">
        <v>61</v>
      </c>
      <c r="B48" s="18">
        <f t="shared" si="9"/>
        <v>0</v>
      </c>
      <c r="C48" s="20"/>
      <c r="D48" s="17"/>
      <c r="E48" s="17"/>
      <c r="F48" s="17"/>
      <c r="G48" s="17"/>
      <c r="H48" s="17"/>
      <c r="I48" s="17"/>
    </row>
    <row r="49" spans="1:14" ht="30" x14ac:dyDescent="0.25">
      <c r="A49" s="12" t="s">
        <v>62</v>
      </c>
      <c r="B49" s="18">
        <f t="shared" si="9"/>
        <v>0</v>
      </c>
      <c r="C49" s="20"/>
      <c r="D49" s="17"/>
      <c r="E49" s="17"/>
      <c r="F49" s="17"/>
      <c r="G49" s="17"/>
      <c r="H49" s="17"/>
      <c r="I49" s="17"/>
    </row>
    <row r="50" spans="1:14" ht="30" x14ac:dyDescent="0.25">
      <c r="A50" s="12" t="s">
        <v>63</v>
      </c>
      <c r="B50" s="18">
        <f t="shared" si="9"/>
        <v>0</v>
      </c>
      <c r="C50" s="20"/>
      <c r="D50" s="17"/>
      <c r="E50" s="17"/>
      <c r="F50" s="17"/>
      <c r="G50" s="17"/>
      <c r="H50" s="17"/>
      <c r="I50" s="17"/>
    </row>
    <row r="51" spans="1:14" ht="30" x14ac:dyDescent="0.25">
      <c r="A51" s="12" t="s">
        <v>64</v>
      </c>
      <c r="B51" s="18">
        <f t="shared" si="9"/>
        <v>0</v>
      </c>
      <c r="C51" s="20"/>
      <c r="D51" s="17"/>
      <c r="E51" s="17"/>
      <c r="F51" s="17"/>
      <c r="G51" s="17"/>
      <c r="H51" s="17"/>
      <c r="I51" s="17"/>
    </row>
    <row r="52" spans="1:14" ht="30" x14ac:dyDescent="0.25">
      <c r="A52" s="12" t="s">
        <v>65</v>
      </c>
      <c r="B52" s="18">
        <f t="shared" si="9"/>
        <v>0</v>
      </c>
      <c r="C52" s="20"/>
      <c r="D52" s="17"/>
      <c r="E52" s="17"/>
      <c r="F52" s="17"/>
      <c r="G52" s="17"/>
      <c r="H52" s="17"/>
      <c r="I52" s="17"/>
    </row>
    <row r="53" spans="1:14" ht="30" x14ac:dyDescent="0.25">
      <c r="A53" s="12" t="s">
        <v>66</v>
      </c>
      <c r="B53" s="18">
        <f t="shared" si="9"/>
        <v>0</v>
      </c>
      <c r="C53" s="20"/>
      <c r="D53" s="17"/>
      <c r="E53" s="17"/>
      <c r="F53" s="17"/>
      <c r="G53" s="17"/>
      <c r="H53" s="17"/>
      <c r="I53" s="17"/>
    </row>
    <row r="54" spans="1:14" x14ac:dyDescent="0.25">
      <c r="A54" s="9" t="s">
        <v>67</v>
      </c>
      <c r="B54" s="18">
        <f>SUM(B55:B63)</f>
        <v>1063068883.0599999</v>
      </c>
      <c r="C54" s="18">
        <f t="shared" ref="C54:J54" si="10">SUM(C55:C63)</f>
        <v>144993136.24999997</v>
      </c>
      <c r="D54" s="18">
        <f t="shared" si="10"/>
        <v>232759600.57999998</v>
      </c>
      <c r="E54" s="18">
        <f t="shared" si="10"/>
        <v>19340208.479999989</v>
      </c>
      <c r="F54" s="18">
        <f t="shared" si="10"/>
        <v>412543333.27000004</v>
      </c>
      <c r="G54" s="18">
        <f t="shared" si="10"/>
        <v>12372422.189999998</v>
      </c>
      <c r="H54" s="18">
        <f t="shared" si="10"/>
        <v>30637568.320000004</v>
      </c>
      <c r="I54" s="18">
        <f t="shared" si="10"/>
        <v>70684892.359999985</v>
      </c>
      <c r="J54" s="18">
        <f t="shared" si="10"/>
        <v>139737721.61000001</v>
      </c>
      <c r="K54" s="21"/>
      <c r="L54" s="21"/>
      <c r="M54" s="21"/>
      <c r="N54" s="21"/>
    </row>
    <row r="55" spans="1:14" x14ac:dyDescent="0.25">
      <c r="A55" s="12" t="s">
        <v>68</v>
      </c>
      <c r="B55" s="23">
        <f>SUM(C55:J55)</f>
        <v>55812875.98999998</v>
      </c>
      <c r="C55" s="15">
        <v>2819984.7000000044</v>
      </c>
      <c r="D55" s="15">
        <v>7391907.6299999878</v>
      </c>
      <c r="E55" s="15">
        <v>8204101.6099999901</v>
      </c>
      <c r="F55" s="15">
        <v>4227055.4899999993</v>
      </c>
      <c r="G55" s="15">
        <v>2288265.52</v>
      </c>
      <c r="H55" s="15">
        <v>520447.2</v>
      </c>
      <c r="I55" s="15">
        <v>14420851.18</v>
      </c>
      <c r="J55" s="15">
        <v>15940262.66</v>
      </c>
    </row>
    <row r="56" spans="1:14" ht="30" x14ac:dyDescent="0.25">
      <c r="A56" s="12" t="s">
        <v>69</v>
      </c>
      <c r="B56" s="23">
        <f t="shared" ref="B56:B63" si="11">SUM(C56:I56)</f>
        <v>0</v>
      </c>
      <c r="C56" s="20"/>
      <c r="D56" s="17"/>
      <c r="E56" s="17"/>
      <c r="F56" s="17"/>
      <c r="G56" s="17"/>
      <c r="H56" s="17"/>
      <c r="I56" s="17"/>
    </row>
    <row r="57" spans="1:14" ht="30" x14ac:dyDescent="0.25">
      <c r="A57" s="12" t="s">
        <v>70</v>
      </c>
      <c r="B57" s="23">
        <f t="shared" si="11"/>
        <v>0</v>
      </c>
      <c r="C57" s="20"/>
      <c r="D57" s="17"/>
      <c r="E57" s="17"/>
      <c r="F57" s="17"/>
      <c r="G57" s="17"/>
      <c r="H57" s="17"/>
      <c r="I57" s="17"/>
    </row>
    <row r="58" spans="1:14" ht="30" x14ac:dyDescent="0.25">
      <c r="A58" s="12" t="s">
        <v>71</v>
      </c>
      <c r="B58" s="23">
        <f t="shared" si="11"/>
        <v>0</v>
      </c>
      <c r="C58" s="20"/>
      <c r="D58" s="17"/>
      <c r="E58" s="17"/>
      <c r="F58" s="17"/>
      <c r="G58" s="17"/>
      <c r="H58" s="17"/>
      <c r="I58" s="17"/>
    </row>
    <row r="59" spans="1:14" ht="30" x14ac:dyDescent="0.25">
      <c r="A59" s="12" t="s">
        <v>72</v>
      </c>
      <c r="B59" s="23">
        <f>SUM(C59:J59)</f>
        <v>1007256007.0699999</v>
      </c>
      <c r="C59" s="19">
        <v>142173151.54999995</v>
      </c>
      <c r="D59" s="15">
        <v>225367692.94999999</v>
      </c>
      <c r="E59" s="15">
        <v>11136106.869999999</v>
      </c>
      <c r="F59" s="15">
        <v>408316277.78000003</v>
      </c>
      <c r="G59" s="15">
        <v>10084156.669999998</v>
      </c>
      <c r="H59" s="15">
        <v>30117121.120000005</v>
      </c>
      <c r="I59" s="15">
        <v>56264041.179999992</v>
      </c>
      <c r="J59" s="15">
        <v>123797458.95</v>
      </c>
    </row>
    <row r="60" spans="1:14" x14ac:dyDescent="0.25">
      <c r="A60" s="12" t="s">
        <v>73</v>
      </c>
      <c r="B60" s="23">
        <f t="shared" si="11"/>
        <v>0</v>
      </c>
      <c r="C60" s="20"/>
      <c r="D60" s="17"/>
      <c r="E60" s="17"/>
      <c r="F60" s="17"/>
      <c r="G60" s="17"/>
      <c r="H60" s="15"/>
      <c r="I60" s="15"/>
    </row>
    <row r="61" spans="1:14" x14ac:dyDescent="0.25">
      <c r="A61" s="12" t="s">
        <v>74</v>
      </c>
      <c r="B61" s="23">
        <f t="shared" si="11"/>
        <v>0</v>
      </c>
      <c r="C61" s="20"/>
      <c r="D61" s="17"/>
      <c r="E61" s="17"/>
      <c r="F61" s="17"/>
      <c r="G61" s="17"/>
      <c r="H61" s="17"/>
      <c r="I61" s="17"/>
    </row>
    <row r="62" spans="1:14" x14ac:dyDescent="0.25">
      <c r="A62" s="12" t="s">
        <v>75</v>
      </c>
      <c r="B62" s="23">
        <f t="shared" si="11"/>
        <v>0</v>
      </c>
      <c r="C62" s="20"/>
      <c r="D62" s="17"/>
      <c r="E62" s="17"/>
      <c r="F62" s="17"/>
      <c r="G62" s="17"/>
      <c r="H62" s="17"/>
      <c r="I62" s="17"/>
    </row>
    <row r="63" spans="1:14" ht="30" x14ac:dyDescent="0.25">
      <c r="A63" s="12" t="s">
        <v>76</v>
      </c>
      <c r="B63" s="23">
        <f t="shared" si="11"/>
        <v>0</v>
      </c>
      <c r="C63" s="20"/>
      <c r="D63" s="17"/>
      <c r="E63" s="17"/>
      <c r="F63" s="17"/>
      <c r="G63" s="17"/>
      <c r="H63" s="17"/>
      <c r="I63" s="17"/>
    </row>
    <row r="64" spans="1:14" x14ac:dyDescent="0.25">
      <c r="A64" s="9" t="s">
        <v>77</v>
      </c>
      <c r="B64" s="24">
        <f>SUM(C64:J64)</f>
        <v>31362492.009999998</v>
      </c>
      <c r="C64" s="24">
        <f>SUM(C65:C71)</f>
        <v>2988445.34</v>
      </c>
      <c r="D64" s="24">
        <f t="shared" ref="D64:J64" si="12">SUM(D65:D71)</f>
        <v>5752230.1899999995</v>
      </c>
      <c r="E64" s="24">
        <f t="shared" si="12"/>
        <v>3368973.63</v>
      </c>
      <c r="F64" s="24">
        <f t="shared" si="12"/>
        <v>2185.9499999999998</v>
      </c>
      <c r="G64" s="24">
        <f t="shared" si="12"/>
        <v>1129595.78</v>
      </c>
      <c r="H64" s="24">
        <f t="shared" si="12"/>
        <v>10914545.440000001</v>
      </c>
      <c r="I64" s="24">
        <f t="shared" si="12"/>
        <v>2453033.4899999998</v>
      </c>
      <c r="J64" s="24">
        <f t="shared" si="12"/>
        <v>4753482.1900000004</v>
      </c>
      <c r="K64" s="8"/>
      <c r="L64" s="8"/>
      <c r="M64" s="8"/>
    </row>
    <row r="65" spans="1:14" x14ac:dyDescent="0.25">
      <c r="A65" s="12" t="s">
        <v>78</v>
      </c>
      <c r="B65" s="17"/>
      <c r="C65" s="20"/>
      <c r="D65" s="17"/>
      <c r="E65" s="17"/>
      <c r="F65" s="17"/>
      <c r="G65" s="17"/>
      <c r="H65" s="17"/>
      <c r="I65" s="17"/>
    </row>
    <row r="66" spans="1:14" x14ac:dyDescent="0.25">
      <c r="A66" s="12" t="s">
        <v>79</v>
      </c>
      <c r="B66" s="23">
        <f>SUM(C66:J66)</f>
        <v>31362492.009999998</v>
      </c>
      <c r="C66" s="19">
        <v>2988445.34</v>
      </c>
      <c r="D66" s="15">
        <v>5752230.1899999995</v>
      </c>
      <c r="E66" s="15">
        <v>3368973.63</v>
      </c>
      <c r="F66" s="15">
        <v>2185.9499999999998</v>
      </c>
      <c r="G66" s="15">
        <v>1129595.78</v>
      </c>
      <c r="H66" s="15">
        <v>10914545.440000001</v>
      </c>
      <c r="I66" s="15">
        <v>2453033.4899999998</v>
      </c>
      <c r="J66" s="15">
        <v>4753482.1900000004</v>
      </c>
    </row>
    <row r="67" spans="1:14" x14ac:dyDescent="0.25">
      <c r="A67" s="12" t="s">
        <v>80</v>
      </c>
      <c r="B67" s="3">
        <v>0</v>
      </c>
      <c r="C67" s="25"/>
    </row>
    <row r="68" spans="1:14" ht="30" x14ac:dyDescent="0.25">
      <c r="A68" s="12" t="s">
        <v>81</v>
      </c>
      <c r="B68" s="3">
        <v>0</v>
      </c>
      <c r="C68" s="25"/>
    </row>
    <row r="69" spans="1:14" ht="30" x14ac:dyDescent="0.25">
      <c r="A69" s="9" t="s">
        <v>82</v>
      </c>
      <c r="B69" s="3">
        <v>0</v>
      </c>
      <c r="C69" s="26"/>
    </row>
    <row r="70" spans="1:14" x14ac:dyDescent="0.25">
      <c r="A70" s="12" t="s">
        <v>83</v>
      </c>
      <c r="B70" s="3">
        <v>0</v>
      </c>
      <c r="C70" s="25"/>
    </row>
    <row r="71" spans="1:14" ht="30" x14ac:dyDescent="0.25">
      <c r="A71" s="12" t="s">
        <v>84</v>
      </c>
      <c r="B71" s="3">
        <v>0</v>
      </c>
      <c r="C71" s="25"/>
    </row>
    <row r="72" spans="1:14" x14ac:dyDescent="0.25">
      <c r="A72" s="9" t="s">
        <v>85</v>
      </c>
      <c r="B72" s="21">
        <f>SUM(B73:B75)</f>
        <v>1288874592.3000002</v>
      </c>
      <c r="C72" s="21">
        <f t="shared" ref="C72:J72" si="13">SUM(C73:C75)</f>
        <v>129062209.79000005</v>
      </c>
      <c r="D72" s="21">
        <f t="shared" si="13"/>
        <v>159667509.07000005</v>
      </c>
      <c r="E72" s="21">
        <f t="shared" si="13"/>
        <v>212584674.84999996</v>
      </c>
      <c r="F72" s="21">
        <f t="shared" si="13"/>
        <v>150117419.43000004</v>
      </c>
      <c r="G72" s="21">
        <f t="shared" si="13"/>
        <v>158553600.30000007</v>
      </c>
      <c r="H72" s="21">
        <f t="shared" si="13"/>
        <v>156577634.93999997</v>
      </c>
      <c r="I72" s="21">
        <f t="shared" si="13"/>
        <v>163106562.43000013</v>
      </c>
      <c r="J72" s="21">
        <f t="shared" si="13"/>
        <v>159204981.49000004</v>
      </c>
      <c r="K72" s="21"/>
      <c r="L72" s="21"/>
      <c r="M72" s="21"/>
      <c r="N72" s="21"/>
    </row>
    <row r="73" spans="1:14" x14ac:dyDescent="0.25">
      <c r="A73" s="12" t="s">
        <v>86</v>
      </c>
      <c r="B73" s="3">
        <f>SUM(C73:J73)</f>
        <v>1288874592.3000002</v>
      </c>
      <c r="C73" s="27">
        <v>129062209.79000005</v>
      </c>
      <c r="D73" s="8">
        <v>159667509.07000005</v>
      </c>
      <c r="E73" s="8">
        <v>212584674.84999996</v>
      </c>
      <c r="F73" s="8">
        <v>150117419.43000004</v>
      </c>
      <c r="G73" s="8">
        <v>158553600.30000007</v>
      </c>
      <c r="H73" s="8">
        <v>156577634.93999997</v>
      </c>
      <c r="I73" s="8">
        <v>163106562.43000013</v>
      </c>
      <c r="J73" s="8">
        <v>159204981.49000004</v>
      </c>
    </row>
    <row r="74" spans="1:14" x14ac:dyDescent="0.25">
      <c r="A74" s="12" t="s">
        <v>87</v>
      </c>
      <c r="C74" s="25"/>
    </row>
    <row r="75" spans="1:14" ht="30" x14ac:dyDescent="0.25">
      <c r="A75" s="12" t="s">
        <v>88</v>
      </c>
      <c r="C75" s="25"/>
    </row>
    <row r="76" spans="1:14" x14ac:dyDescent="0.25">
      <c r="A76" s="28" t="s">
        <v>89</v>
      </c>
      <c r="B76" s="29">
        <f>+B72+B69+B64+B54+B38+B28+B18+B9</f>
        <v>27863531478.545437</v>
      </c>
      <c r="C76" s="29">
        <f t="shared" ref="C76:J76" si="14">+C72+C69+C64+C54+C38+C28+C18+C9</f>
        <v>3036395574.4296432</v>
      </c>
      <c r="D76" s="29">
        <f t="shared" si="14"/>
        <v>2907718258.0955362</v>
      </c>
      <c r="E76" s="29">
        <f t="shared" si="14"/>
        <v>3335824796.218257</v>
      </c>
      <c r="F76" s="29">
        <f t="shared" si="14"/>
        <v>3644843159.167655</v>
      </c>
      <c r="G76" s="29">
        <f t="shared" si="14"/>
        <v>3442396431.8225479</v>
      </c>
      <c r="H76" s="29">
        <f t="shared" si="14"/>
        <v>3729835412.2654958</v>
      </c>
      <c r="I76" s="29">
        <f t="shared" si="14"/>
        <v>4040582937.935492</v>
      </c>
      <c r="J76" s="29">
        <f t="shared" si="14"/>
        <v>3744275019.2308097</v>
      </c>
      <c r="K76" s="29"/>
      <c r="L76" s="29"/>
      <c r="M76" s="29"/>
      <c r="N76" s="29"/>
    </row>
    <row r="77" spans="1:14" x14ac:dyDescent="0.25">
      <c r="A77" s="30"/>
      <c r="C77" s="25"/>
    </row>
    <row r="78" spans="1:14" x14ac:dyDescent="0.25">
      <c r="A78" s="6" t="s">
        <v>90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9" t="s">
        <v>91</v>
      </c>
      <c r="C79" s="26"/>
    </row>
    <row r="80" spans="1:14" ht="30" x14ac:dyDescent="0.25">
      <c r="A80" s="12" t="s">
        <v>92</v>
      </c>
      <c r="C80" s="25"/>
    </row>
    <row r="81" spans="1:14" ht="30" x14ac:dyDescent="0.25">
      <c r="A81" s="12" t="s">
        <v>93</v>
      </c>
      <c r="C81" s="25"/>
    </row>
    <row r="82" spans="1:14" x14ac:dyDescent="0.25">
      <c r="A82" s="9" t="s">
        <v>94</v>
      </c>
      <c r="B82" s="21">
        <f>+B83</f>
        <v>18659673490.857735</v>
      </c>
      <c r="C82" s="21">
        <f t="shared" ref="C82:J82" si="15">+C83</f>
        <v>9998593572.2253113</v>
      </c>
      <c r="D82" s="21">
        <f t="shared" si="15"/>
        <v>1226110000</v>
      </c>
      <c r="E82" s="21">
        <f t="shared" si="15"/>
        <v>1234026484.678432</v>
      </c>
      <c r="F82" s="21">
        <f t="shared" si="15"/>
        <v>1236974712.1825728</v>
      </c>
      <c r="G82" s="21">
        <f t="shared" si="15"/>
        <v>1237124687.4356294</v>
      </c>
      <c r="H82" s="21">
        <f t="shared" si="15"/>
        <v>1237715918.3690362</v>
      </c>
      <c r="I82" s="21">
        <f t="shared" si="15"/>
        <v>1243350786.4649405</v>
      </c>
      <c r="J82" s="21">
        <f t="shared" si="15"/>
        <v>1245777329.5018122</v>
      </c>
    </row>
    <row r="83" spans="1:14" x14ac:dyDescent="0.25">
      <c r="A83" s="12" t="s">
        <v>95</v>
      </c>
      <c r="B83" s="27">
        <f>SUM(C83:J83)</f>
        <v>18659673490.857735</v>
      </c>
      <c r="C83" s="27">
        <v>9998593572.2253113</v>
      </c>
      <c r="D83" s="8">
        <v>1226110000</v>
      </c>
      <c r="E83" s="8">
        <v>1234026484.678432</v>
      </c>
      <c r="F83" s="8">
        <v>1236974712.1825728</v>
      </c>
      <c r="G83" s="8">
        <v>1237124687.4356294</v>
      </c>
      <c r="H83" s="8">
        <v>1237715918.3690362</v>
      </c>
      <c r="I83" s="8">
        <v>1243350786.4649405</v>
      </c>
      <c r="J83" s="8">
        <v>1245777329.5018122</v>
      </c>
    </row>
    <row r="84" spans="1:14" x14ac:dyDescent="0.25">
      <c r="A84" s="12" t="s">
        <v>96</v>
      </c>
      <c r="C84" s="25"/>
    </row>
    <row r="85" spans="1:14" x14ac:dyDescent="0.25">
      <c r="A85" s="9" t="s">
        <v>97</v>
      </c>
      <c r="C85" s="26"/>
    </row>
    <row r="86" spans="1:14" ht="30" x14ac:dyDescent="0.25">
      <c r="A86" s="12" t="s">
        <v>98</v>
      </c>
      <c r="C86" s="25"/>
    </row>
    <row r="87" spans="1:14" x14ac:dyDescent="0.25">
      <c r="A87" s="28" t="s">
        <v>99</v>
      </c>
      <c r="B87" s="29">
        <f>+B82</f>
        <v>18659673490.857735</v>
      </c>
      <c r="C87" s="29">
        <f t="shared" ref="C87:J87" si="16">+C82</f>
        <v>9998593572.2253113</v>
      </c>
      <c r="D87" s="29">
        <f t="shared" si="16"/>
        <v>1226110000</v>
      </c>
      <c r="E87" s="29">
        <f t="shared" si="16"/>
        <v>1234026484.678432</v>
      </c>
      <c r="F87" s="29">
        <f t="shared" si="16"/>
        <v>1236974712.1825728</v>
      </c>
      <c r="G87" s="29">
        <f t="shared" si="16"/>
        <v>1237124687.4356294</v>
      </c>
      <c r="H87" s="29">
        <f t="shared" si="16"/>
        <v>1237715918.3690362</v>
      </c>
      <c r="I87" s="29">
        <f t="shared" si="16"/>
        <v>1243350786.4649405</v>
      </c>
      <c r="J87" s="29">
        <f t="shared" si="16"/>
        <v>1245777329.5018122</v>
      </c>
      <c r="K87" s="29"/>
      <c r="L87" s="29"/>
      <c r="M87" s="29"/>
      <c r="N87" s="29"/>
    </row>
    <row r="89" spans="1:14" ht="15.75" x14ac:dyDescent="0.25">
      <c r="A89" s="32" t="s">
        <v>100</v>
      </c>
      <c r="B89" s="33">
        <f>+B76+B87</f>
        <v>46523204969.403168</v>
      </c>
      <c r="C89" s="33">
        <f t="shared" ref="C89:J89" si="17">+C76+C87</f>
        <v>13034989146.654955</v>
      </c>
      <c r="D89" s="33">
        <f t="shared" si="17"/>
        <v>4133828258.0955362</v>
      </c>
      <c r="E89" s="33">
        <f t="shared" si="17"/>
        <v>4569851280.8966885</v>
      </c>
      <c r="F89" s="33">
        <f t="shared" si="17"/>
        <v>4881817871.3502274</v>
      </c>
      <c r="G89" s="33">
        <f t="shared" si="17"/>
        <v>4679521119.2581768</v>
      </c>
      <c r="H89" s="33">
        <f t="shared" si="17"/>
        <v>4967551330.634532</v>
      </c>
      <c r="I89" s="33">
        <f t="shared" si="17"/>
        <v>5283933724.4004326</v>
      </c>
      <c r="J89" s="33">
        <f t="shared" si="17"/>
        <v>4990052348.7326221</v>
      </c>
      <c r="K89" s="33"/>
      <c r="L89" s="33"/>
      <c r="M89" s="33"/>
      <c r="N89" s="33"/>
    </row>
    <row r="90" spans="1:14" x14ac:dyDescent="0.25">
      <c r="A90" t="s">
        <v>101</v>
      </c>
    </row>
    <row r="91" spans="1:14" x14ac:dyDescent="0.25">
      <c r="A91" t="s">
        <v>102</v>
      </c>
    </row>
    <row r="92" spans="1:14" x14ac:dyDescent="0.25">
      <c r="A92" t="s">
        <v>103</v>
      </c>
      <c r="B92" s="34"/>
      <c r="C92" s="34"/>
      <c r="D92" s="34"/>
      <c r="E92" s="34"/>
      <c r="F92" s="34"/>
      <c r="G92" s="34"/>
      <c r="H92" s="34"/>
      <c r="I92" s="34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ignoredErrors>
    <ignoredError sqref="B41 B39:B40" formulaRange="1"/>
    <ignoredError sqref="B29 B5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46" sqref="A46:XFD1048576"/>
    </sheetView>
  </sheetViews>
  <sheetFormatPr baseColWidth="10" defaultColWidth="0" defaultRowHeight="15" zeroHeight="1" x14ac:dyDescent="0.25"/>
  <cols>
    <col min="1" max="9" width="11.42578125" customWidth="1"/>
    <col min="10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Ejecución presup. AGOSTO 2018</vt:lpstr>
      <vt:lpstr>Certificación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Vargas Vargas</dc:creator>
  <cp:lastModifiedBy>Mariel Romero Rojas</cp:lastModifiedBy>
  <dcterms:created xsi:type="dcterms:W3CDTF">2018-09-06T16:48:21Z</dcterms:created>
  <dcterms:modified xsi:type="dcterms:W3CDTF">2018-09-07T19:36:47Z</dcterms:modified>
</cp:coreProperties>
</file>