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ntosd\AppData\Local\Microsoft\Windows\INetCache\Content.Outlook\PC679RSB\"/>
    </mc:Choice>
  </mc:AlternateContent>
  <bookViews>
    <workbookView xWindow="0" yWindow="0" windowWidth="19200" windowHeight="10290"/>
  </bookViews>
  <sheets>
    <sheet name="Plantilla Ejecución " sheetId="1" r:id="rId1"/>
    <sheet name="Certificació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4" i="1" l="1"/>
  <c r="Q84" i="1"/>
  <c r="P84" i="1"/>
  <c r="L84" i="1"/>
  <c r="J84" i="1"/>
  <c r="I84" i="1"/>
  <c r="S82" i="1"/>
  <c r="E82" i="1"/>
  <c r="S81" i="1"/>
  <c r="H80" i="1"/>
  <c r="S80" i="1" s="1"/>
  <c r="G80" i="1"/>
  <c r="E80" i="1"/>
  <c r="R79" i="1"/>
  <c r="Q79" i="1"/>
  <c r="P79" i="1"/>
  <c r="O79" i="1"/>
  <c r="N79" i="1"/>
  <c r="M79" i="1"/>
  <c r="L79" i="1"/>
  <c r="K79" i="1"/>
  <c r="J79" i="1"/>
  <c r="I79" i="1"/>
  <c r="G79" i="1"/>
  <c r="G84" i="1" s="1"/>
  <c r="E79" i="1"/>
  <c r="S77" i="1"/>
  <c r="R76" i="1"/>
  <c r="Q76" i="1"/>
  <c r="P76" i="1"/>
  <c r="O76" i="1"/>
  <c r="O84" i="1" s="1"/>
  <c r="N76" i="1"/>
  <c r="N84" i="1" s="1"/>
  <c r="M76" i="1"/>
  <c r="M84" i="1" s="1"/>
  <c r="M86" i="1" s="1"/>
  <c r="L76" i="1"/>
  <c r="K76" i="1"/>
  <c r="K84" i="1" s="1"/>
  <c r="K86" i="1" s="1"/>
  <c r="J76" i="1"/>
  <c r="I76" i="1"/>
  <c r="H76" i="1"/>
  <c r="G76" i="1"/>
  <c r="S75" i="1" s="1"/>
  <c r="E76" i="1"/>
  <c r="E84" i="1" s="1"/>
  <c r="S74" i="1"/>
  <c r="S71" i="1"/>
  <c r="S70" i="1"/>
  <c r="H69" i="1"/>
  <c r="E69" i="1"/>
  <c r="R69" i="1"/>
  <c r="Q69" i="1"/>
  <c r="P69" i="1"/>
  <c r="O69" i="1"/>
  <c r="N69" i="1"/>
  <c r="M69" i="1"/>
  <c r="L69" i="1"/>
  <c r="K69" i="1"/>
  <c r="J69" i="1"/>
  <c r="I69" i="1"/>
  <c r="G69" i="1"/>
  <c r="S68" i="1" s="1"/>
  <c r="S67" i="1"/>
  <c r="R66" i="1"/>
  <c r="Q66" i="1"/>
  <c r="P66" i="1"/>
  <c r="O66" i="1"/>
  <c r="N66" i="1"/>
  <c r="N73" i="1" s="1"/>
  <c r="M66" i="1"/>
  <c r="L66" i="1"/>
  <c r="K66" i="1"/>
  <c r="J66" i="1"/>
  <c r="I66" i="1"/>
  <c r="S64" i="1"/>
  <c r="H61" i="1"/>
  <c r="G61" i="1"/>
  <c r="R61" i="1"/>
  <c r="Q61" i="1"/>
  <c r="P61" i="1"/>
  <c r="O61" i="1"/>
  <c r="N61" i="1"/>
  <c r="M61" i="1"/>
  <c r="L61" i="1"/>
  <c r="K61" i="1"/>
  <c r="J61" i="1"/>
  <c r="I61" i="1"/>
  <c r="E61" i="1"/>
  <c r="S59" i="1"/>
  <c r="S58" i="1"/>
  <c r="S57" i="1"/>
  <c r="S56" i="1"/>
  <c r="E51" i="1"/>
  <c r="S55" i="1"/>
  <c r="S54" i="1"/>
  <c r="S52" i="1"/>
  <c r="R51" i="1"/>
  <c r="Q51" i="1"/>
  <c r="P51" i="1"/>
  <c r="O51" i="1"/>
  <c r="N51" i="1"/>
  <c r="M51" i="1"/>
  <c r="L51" i="1"/>
  <c r="K51" i="1"/>
  <c r="J51" i="1"/>
  <c r="I51" i="1"/>
  <c r="H51" i="1"/>
  <c r="S48" i="1"/>
  <c r="S47" i="1"/>
  <c r="S45" i="1"/>
  <c r="R43" i="1"/>
  <c r="Q43" i="1"/>
  <c r="P43" i="1"/>
  <c r="O43" i="1"/>
  <c r="N43" i="1"/>
  <c r="M43" i="1"/>
  <c r="L43" i="1"/>
  <c r="K43" i="1"/>
  <c r="J43" i="1"/>
  <c r="I43" i="1"/>
  <c r="S41" i="1"/>
  <c r="S40" i="1"/>
  <c r="S39" i="1"/>
  <c r="S38" i="1"/>
  <c r="S36" i="1"/>
  <c r="S35" i="1"/>
  <c r="E34" i="1"/>
  <c r="R34" i="1"/>
  <c r="Q34" i="1"/>
  <c r="P34" i="1"/>
  <c r="O34" i="1"/>
  <c r="N34" i="1"/>
  <c r="M34" i="1"/>
  <c r="L34" i="1"/>
  <c r="K34" i="1"/>
  <c r="J34" i="1"/>
  <c r="I34" i="1"/>
  <c r="S32" i="1"/>
  <c r="S30" i="1"/>
  <c r="E24" i="1"/>
  <c r="S29" i="1"/>
  <c r="S28" i="1"/>
  <c r="S27" i="1"/>
  <c r="H24" i="1"/>
  <c r="G24" i="1"/>
  <c r="R24" i="1"/>
  <c r="Q24" i="1"/>
  <c r="P24" i="1"/>
  <c r="O24" i="1"/>
  <c r="N24" i="1"/>
  <c r="M24" i="1"/>
  <c r="L24" i="1"/>
  <c r="K24" i="1"/>
  <c r="J24" i="1"/>
  <c r="I24" i="1"/>
  <c r="S21" i="1"/>
  <c r="S19" i="1"/>
  <c r="S17" i="1"/>
  <c r="S15" i="1"/>
  <c r="E14" i="1"/>
  <c r="R14" i="1"/>
  <c r="Q14" i="1"/>
  <c r="P14" i="1"/>
  <c r="O14" i="1"/>
  <c r="O73" i="1" s="1"/>
  <c r="N14" i="1"/>
  <c r="M14" i="1"/>
  <c r="L14" i="1"/>
  <c r="K14" i="1"/>
  <c r="J14" i="1"/>
  <c r="I14" i="1"/>
  <c r="H14" i="1"/>
  <c r="S12" i="1"/>
  <c r="S11" i="1"/>
  <c r="H8" i="1"/>
  <c r="G8" i="1"/>
  <c r="E8" i="1"/>
  <c r="S9" i="1"/>
  <c r="R8" i="1"/>
  <c r="R73" i="1" s="1"/>
  <c r="R86" i="1" s="1"/>
  <c r="Q8" i="1"/>
  <c r="Q73" i="1" s="1"/>
  <c r="P8" i="1"/>
  <c r="P73" i="1" s="1"/>
  <c r="O8" i="1"/>
  <c r="N8" i="1"/>
  <c r="M8" i="1"/>
  <c r="M73" i="1" s="1"/>
  <c r="L8" i="1"/>
  <c r="L73" i="1" s="1"/>
  <c r="L86" i="1" s="1"/>
  <c r="K8" i="1"/>
  <c r="K73" i="1" s="1"/>
  <c r="J8" i="1"/>
  <c r="J73" i="1" s="1"/>
  <c r="J86" i="1" s="1"/>
  <c r="I8" i="1"/>
  <c r="I73" i="1" s="1"/>
  <c r="S69" i="1" l="1"/>
  <c r="E73" i="1"/>
  <c r="E86" i="1" s="1"/>
  <c r="S23" i="1"/>
  <c r="S24" i="1"/>
  <c r="N86" i="1"/>
  <c r="I86" i="1"/>
  <c r="H34" i="1"/>
  <c r="S43" i="1"/>
  <c r="S60" i="1"/>
  <c r="S61" i="1"/>
  <c r="O86" i="1"/>
  <c r="P86" i="1"/>
  <c r="S8" i="1"/>
  <c r="H73" i="1"/>
  <c r="Q86" i="1"/>
  <c r="S10" i="1"/>
  <c r="S37" i="1"/>
  <c r="S42" i="1"/>
  <c r="S49" i="1"/>
  <c r="S53" i="1"/>
  <c r="H79" i="1"/>
  <c r="H84" i="1" s="1"/>
  <c r="S83" i="1" s="1"/>
  <c r="S63" i="1"/>
  <c r="S16" i="1"/>
  <c r="S18" i="1"/>
  <c r="S20" i="1"/>
  <c r="S22" i="1"/>
  <c r="S31" i="1"/>
  <c r="S44" i="1"/>
  <c r="S26" i="1"/>
  <c r="S46" i="1"/>
  <c r="G34" i="1"/>
  <c r="S62" i="1"/>
  <c r="S76" i="1"/>
  <c r="S25" i="1"/>
  <c r="G14" i="1"/>
  <c r="G51" i="1"/>
  <c r="S78" i="1"/>
  <c r="S33" i="1" l="1"/>
  <c r="S50" i="1"/>
  <c r="S51" i="1"/>
  <c r="S13" i="1"/>
  <c r="S14" i="1"/>
  <c r="G73" i="1"/>
  <c r="S79" i="1"/>
  <c r="H86" i="1"/>
  <c r="S84" i="1"/>
  <c r="S34" i="1"/>
  <c r="S65" i="1"/>
  <c r="S66" i="1"/>
  <c r="S72" i="1" l="1"/>
  <c r="S73" i="1"/>
  <c r="G86" i="1"/>
  <c r="S86" i="1" s="1"/>
</calcChain>
</file>

<file path=xl/sharedStrings.xml><?xml version="1.0" encoding="utf-8"?>
<sst xmlns="http://schemas.openxmlformats.org/spreadsheetml/2006/main" count="239" uniqueCount="237">
  <si>
    <t>EDESUR DOMINICANA</t>
  </si>
  <si>
    <t>Año 2020</t>
  </si>
  <si>
    <t>Presupuesto Aprobado Año 2020</t>
  </si>
  <si>
    <t>En RD$</t>
  </si>
  <si>
    <t>Cta Digepres</t>
  </si>
  <si>
    <t>Denominación Cuenta Digepres</t>
  </si>
  <si>
    <t>Detalle</t>
  </si>
  <si>
    <t>Ppto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</si>
  <si>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</si>
  <si>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</si>
  <si>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</si>
  <si>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</si>
  <si>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</si>
  <si>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</si>
  <si>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</si>
  <si>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</si>
  <si>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</si>
  <si>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</si>
  <si>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</si>
  <si>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</si>
  <si>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</si>
  <si>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</si>
  <si>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>REMUNERACIONES Y CONTRIBUCIONES</t>
  </si>
  <si>
    <t>2.1 - REMUNERACIONES Y CONTRIBUCIONES</t>
  </si>
  <si>
    <t>2.1.1</t>
  </si>
  <si>
    <t>REMUNERACIONES</t>
  </si>
  <si>
    <t>2.1.1 - REMUNERACIONES</t>
  </si>
  <si>
    <t>2.1.2</t>
  </si>
  <si>
    <t>SOBRESUELDOS</t>
  </si>
  <si>
    <t>2.1.2 - SOBRESUELDOS</t>
  </si>
  <si>
    <t>2.1.3</t>
  </si>
  <si>
    <t>DIETAS Y GASTOS DE REPRESENTACIÓN</t>
  </si>
  <si>
    <t>2.1.3 - DIETAS Y GASTOS DE REPRESENTACIÓN</t>
  </si>
  <si>
    <t>2.1.4</t>
  </si>
  <si>
    <t>GRATIFICACIONES Y BONIFICACIONES</t>
  </si>
  <si>
    <t>2.1.4 - GRATIFICACIONES Y BONIFICACIONES</t>
  </si>
  <si>
    <t>2.1.5</t>
  </si>
  <si>
    <t>CONTRIBUCIONES A LA SEGURIDAD SOCIAL</t>
  </si>
  <si>
    <t>2.1.5 - CONTRIBUCIONES A LA SEGURIDAD SOCIAL</t>
  </si>
  <si>
    <t>2.2 - CONTRATACIÓN DE SERVICIOS</t>
  </si>
  <si>
    <t>2.2.1</t>
  </si>
  <si>
    <t>SERVICIOS BÁSICOS</t>
  </si>
  <si>
    <t>2.2.1 - SERVICIOS BÁSICOS</t>
  </si>
  <si>
    <t>2.2.2</t>
  </si>
  <si>
    <t>PUBLICIDAD, IMPRESIÓN Y ENCUADERNACIÓN</t>
  </si>
  <si>
    <t>2.2.2 - PUBLICIDAD, IMPRESIÓN Y ENCUADERNACIÓN</t>
  </si>
  <si>
    <t>2.2.3</t>
  </si>
  <si>
    <t>VIÁTICOS</t>
  </si>
  <si>
    <t>2.2.3 - VIÁTICOS</t>
  </si>
  <si>
    <t>2.2.4</t>
  </si>
  <si>
    <t>TRANSPORTE Y ALMACENAJE</t>
  </si>
  <si>
    <t>2.2.4 - TRANSPORTE Y ALMACENAJE</t>
  </si>
  <si>
    <t>2.2.5</t>
  </si>
  <si>
    <t>ALQUILERES Y RENTAS</t>
  </si>
  <si>
    <t>2.2.5 - ALQUILERES Y RENTAS</t>
  </si>
  <si>
    <t>2.2.6</t>
  </si>
  <si>
    <t>SEGUROS</t>
  </si>
  <si>
    <t>2.2.6 - SEGUROS</t>
  </si>
  <si>
    <t>2.2.7</t>
  </si>
  <si>
    <t>SERVICIOS DE CONSERVACIÓN, REPARACIONES MENORES E INSTALACIONES TEMPORALES</t>
  </si>
  <si>
    <t>2.2.7 - SERVICIOS DE CONSERVACIÓN, REPARACIONES MENORES E INSTALACIONES TEMPORALES</t>
  </si>
  <si>
    <t>2.2.8</t>
  </si>
  <si>
    <t>OTROS SERVICIOS NO INCLUIDOS EN CONCEPTOS ANTERIORES</t>
  </si>
  <si>
    <t>2.2.8 - OTROS SERVICIOS NO INCLUIDOS EN CONCEPTOS ANTERIORES</t>
  </si>
  <si>
    <t>2.2.9 - OTRAS CONTRATACIONES DE SERVICIOS</t>
  </si>
  <si>
    <t>MATERIALES Y SUMINISTROS</t>
  </si>
  <si>
    <t>2.3 - MATERIALES Y SUMINISTROS</t>
  </si>
  <si>
    <t>2.3.1</t>
  </si>
  <si>
    <t>ALIMENTOS Y PRODUCTOS AGROFORESTALES</t>
  </si>
  <si>
    <t>2.3.1 - ALIMENTOS Y PRODUCTOS AGROFORESTALES</t>
  </si>
  <si>
    <t>2.3.2</t>
  </si>
  <si>
    <t>TEXTILES Y VESTUARIOS</t>
  </si>
  <si>
    <t>2.3.2 - TEXTILES Y VESTUARIOS</t>
  </si>
  <si>
    <t>2.3.3</t>
  </si>
  <si>
    <t>PRODUCTOS DE PAPEL, CARTÓN E IMPRESOS</t>
  </si>
  <si>
    <t>2.3.3 - PRODUCTOS DE PAPEL, CARTÓN E IMPRESOS</t>
  </si>
  <si>
    <t>2.3.4</t>
  </si>
  <si>
    <t>PRODUCTOS FARMACÉUTICOS</t>
  </si>
  <si>
    <t>2.3.4 - PRODUCTOS FARMACÉUTICOS</t>
  </si>
  <si>
    <t>2.3.5</t>
  </si>
  <si>
    <t>PRODUCTOS DE CUERO, CAUCHO Y PLÁSTICO</t>
  </si>
  <si>
    <t>2.3.5 - PRODUCTOS DE CUERO, CAUCHO Y PLÁSTICO</t>
  </si>
  <si>
    <t>2.3.6</t>
  </si>
  <si>
    <t>PRODUCTOS DE MINERALES, METÁLICOS Y NO METÁLICOS</t>
  </si>
  <si>
    <t>2.3.6 - PRODUCTOS DE MINERALES, METÁLICOS Y NO METÁLICOS</t>
  </si>
  <si>
    <t>2.3.7</t>
  </si>
  <si>
    <t>COMBUSTIBLES, LUBRICANTES, PRODUCTOS QUÍMICOS Y CONEXOS</t>
  </si>
  <si>
    <t>2.3.7 - COMBUSTIBLES, LUBRICANTES, PRODUCTOS QUÍMICOS Y CONEXOS</t>
  </si>
  <si>
    <t>2.3.8</t>
  </si>
  <si>
    <t>GASTOS QUE SE ASIGNARÁN DURANTE EL EJERCICIO (ART. 32 Y 33 LEY 423-06)</t>
  </si>
  <si>
    <t>2.3.8 - GASTOS QUE SE ASIGNARÁN DURANTE EL EJERCICIO (ART. 32 Y 33 LEY 423-06)</t>
  </si>
  <si>
    <t>2.3.9</t>
  </si>
  <si>
    <t>PRODUCTOS Y ÚTILES VARIOS</t>
  </si>
  <si>
    <t>2.3.9 - PRODUCTOS Y ÚTILES VARIOS</t>
  </si>
  <si>
    <t>TRANSFERENCIAS CORRIENTES</t>
  </si>
  <si>
    <t>2.4 - TRANSFERENCIAS CORRIENTES</t>
  </si>
  <si>
    <t>2.4.1</t>
  </si>
  <si>
    <t>TRANSFERENCIAS CORRIENTES AL SECTOR PRIVADO</t>
  </si>
  <si>
    <t>2.4.1 - TRANSFERENCIAS CORRIENTES AL SECTOR PRIVADO</t>
  </si>
  <si>
    <t>2.4.2</t>
  </si>
  <si>
    <t>TRANSFERENCIAS CORRIENTES AL  GOBIERNO GENERAL NACIONAL</t>
  </si>
  <si>
    <t>2.4.2 - TRANSFERENCIAS CORRIENTES AL  GOBIERNO GENERAL NACIONAL</t>
  </si>
  <si>
    <t>2.4.3</t>
  </si>
  <si>
    <t>TRANSFERENCIAS CORRIENTES A GOBIERNOS GENERALES LOCALES</t>
  </si>
  <si>
    <t>2.4.3 - TRANSFERENCIAS CORRIENTES A GOBIERNOS GENERALES LOCALES</t>
  </si>
  <si>
    <t>2.4.4</t>
  </si>
  <si>
    <t>TRANSFERENCIAS CORRIENTES A EMPRESAS PÚBLICAS NO FINANCIERAS</t>
  </si>
  <si>
    <t>2.4.4 - TRANSFERENCIAS CORRIENTES A EMPRESAS PÚBLICAS NO FINANCIERAS</t>
  </si>
  <si>
    <t>2.4.5</t>
  </si>
  <si>
    <t>TRANSFERENCIAS CORRIENTES A INSTITUCIONES PÚBLICAS FINANCIERAS</t>
  </si>
  <si>
    <t>2.4.5 - TRANSFERENCIAS CORRIENTES A INSTITUCIONES PÚBLICAS FINANCIERAS</t>
  </si>
  <si>
    <t>2.4.6</t>
  </si>
  <si>
    <t>SUBVENCIONES</t>
  </si>
  <si>
    <t>2.4.6- SUBVENCIONES</t>
  </si>
  <si>
    <t>2.4.7</t>
  </si>
  <si>
    <t>TRANSFERENCIAS CORRIENTES AL SECTOR EXTERNO</t>
  </si>
  <si>
    <t>2.4.7 - TRANSFERENCIAS CORRIENTES AL SECTOR EXTERNO</t>
  </si>
  <si>
    <t>2.4.9</t>
  </si>
  <si>
    <t>TRANSFERENCIAS CORRIENTES A OTRAS INSTITUCIONES PÚBLICAS</t>
  </si>
  <si>
    <t>2.4.9 - TRANSFERENCIAS CORRIENTES A OTRAS INSTITUCIONES PÚBLICAS</t>
  </si>
  <si>
    <t>TRANSFERENCIAS DE CAPITAL</t>
  </si>
  <si>
    <t>2.5 - TRANSFERENCIAS DE CAPITAL</t>
  </si>
  <si>
    <t>2.5.1</t>
  </si>
  <si>
    <t>TRANSFERENCIAS DE CAPITAL AL SECTOR PRIVADO</t>
  </si>
  <si>
    <t>2.5.1 - TRANSFERENCIAS DE CAPITAL AL SECTOR PRIVADO</t>
  </si>
  <si>
    <t>2.5.2</t>
  </si>
  <si>
    <t>TRANSFERENCIAS DE CAPITAL AL GOBIERNO GENERAL  NACIONAL</t>
  </si>
  <si>
    <t>2.5.2 - TRANSFERENCIAS DE CAPITAL AL GOBIERNO GENERAL  NACIONAL</t>
  </si>
  <si>
    <t>2.5.3</t>
  </si>
  <si>
    <t>TRANSFERENCIAS DE CAPITAL A GOBIERNOS GENERALES LOCALES</t>
  </si>
  <si>
    <t>2.5.3 - TRANSFERENCIAS DE CAPITAL A GOBIERNOS GENERALES LOCALES</t>
  </si>
  <si>
    <t>2.5.4</t>
  </si>
  <si>
    <t>TRANSFERENCIAS DE CAPITAL  A EMPRESAS PÚBLICAS NO FINANCIERAS</t>
  </si>
  <si>
    <t>2.5.4 - TRANSFERENCIAS DE CAPITAL  A EMPRESAS PÚBLICAS NO FINANCIERAS</t>
  </si>
  <si>
    <t>2.5.5</t>
  </si>
  <si>
    <t>TRANSFERENCIAS DE CAPITAL A INSTITUCIONES PÚBLICAS FINANCIERAS</t>
  </si>
  <si>
    <t>2.5.5 - TRANSFERENCIAS DE CAPITAL A INSTITUCIONES PÚBLICAS FINANCIERAS</t>
  </si>
  <si>
    <t>2.5.6</t>
  </si>
  <si>
    <t>TRANSFERENCIAS DE CAPITAL AL SECTOR EXTERNO</t>
  </si>
  <si>
    <t>2.5.6 - TRANSFERENCIAS DE CAPITAL AL SECTOR EXTERNO</t>
  </si>
  <si>
    <t>2.5.9</t>
  </si>
  <si>
    <t>TRANSFERENCIAS DE CAPITAL A OTRAS INSTITUCIONES PÚBLICAS</t>
  </si>
  <si>
    <t>2.5.9 - TRANSFERENCIAS DE CAPITAL A OTRAS INSTITUCIONES PÚBLICAS</t>
  </si>
  <si>
    <t>BIENES MUEBLES, INMUEBLES E INTANGIBLES</t>
  </si>
  <si>
    <t>2.6 - BIENES MUEBLES, INMUEBLES E INTANGIBLES</t>
  </si>
  <si>
    <t>2.6.1</t>
  </si>
  <si>
    <t>MOBILIARIO Y EQUIPO</t>
  </si>
  <si>
    <t>2.6.1 - MOBILIARIO Y EQUIPO</t>
  </si>
  <si>
    <t>2.6.2</t>
  </si>
  <si>
    <t>MOBILIARIO Y EQUIPO EDUCACIONAL Y RECREATIVO</t>
  </si>
  <si>
    <t>2.6.2 - MOBILIARIO Y EQUIPO EDUCACIONAL Y RECREATIVO</t>
  </si>
  <si>
    <t>2.6.3</t>
  </si>
  <si>
    <t>EQUIPO E INSTRUMENTAL, CIENTÍFICO Y LABORATORIO</t>
  </si>
  <si>
    <t>2.6.3 - EQUIPO E INSTRUMENTAL, CIENTÍFICO Y LABORATORIO</t>
  </si>
  <si>
    <t>2.6.4</t>
  </si>
  <si>
    <t>VEHÍCULOS Y EQUIPO DE TRANSPORTE, TRACCIÓN Y ELEVACIÓN</t>
  </si>
  <si>
    <t>2.6.4 - VEHÍCULOS Y EQUIPO DE TRANSPORTE, TRACCIÓN Y ELEVACIÓN</t>
  </si>
  <si>
    <t>2.6.5</t>
  </si>
  <si>
    <t>MAQUINARIA, OTROS EQUIPOS Y HERRAMIENTAS</t>
  </si>
  <si>
    <t>2.6.5 - MAQUINARIA, OTROS EQUIPOS Y HERRAMIENTAS</t>
  </si>
  <si>
    <t>2.6.6</t>
  </si>
  <si>
    <t>EQUIPOS DE DEFENSA Y SEGURIDAD</t>
  </si>
  <si>
    <t>2.6.6 - EQUIPOS DE DEFENSA Y SEGURIDAD</t>
  </si>
  <si>
    <t>2.6.7</t>
  </si>
  <si>
    <t>ACTIVOS BIÓLOGICOS CULTIVABLES</t>
  </si>
  <si>
    <t>2.6.7 - ACTIVOS BIÓLOGICOS CULTIVABLES</t>
  </si>
  <si>
    <t>2.6.8</t>
  </si>
  <si>
    <t>BIENES INTANGIBLES</t>
  </si>
  <si>
    <t>2.6.8 - BIENES INTANGIBLES</t>
  </si>
  <si>
    <t>2.6.9</t>
  </si>
  <si>
    <t>EDIFICIOS, ESTRUCTURAS, TIERRAS, TERRENOS Y OBJETOS DE VALOR</t>
  </si>
  <si>
    <t>2.6.9 - EDIFICIOS, ESTRUCTURAS, TIERRAS, TERRENOS Y OBJETOS DE VALOR</t>
  </si>
  <si>
    <t>OBRAS</t>
  </si>
  <si>
    <t>2.7 - OBRAS</t>
  </si>
  <si>
    <t>2.7.1</t>
  </si>
  <si>
    <t>OBRAS EN EDIFICACIONES</t>
  </si>
  <si>
    <t>2.7.1 - OBRAS EN EDIFICACIONES</t>
  </si>
  <si>
    <t>2.7.2</t>
  </si>
  <si>
    <t>INFRAESTRUCTURA</t>
  </si>
  <si>
    <t>2.7.2 - INFRAESTRUCTURA</t>
  </si>
  <si>
    <t>2.7.3</t>
  </si>
  <si>
    <t>CONSTRUCCIONES EN BIENES CONCESIONADOS</t>
  </si>
  <si>
    <t>2.7.3 - CONSTRUCCIONES EN BIENES CONCESIONADOS</t>
  </si>
  <si>
    <t>2.7.4</t>
  </si>
  <si>
    <t>GASTOS QUE SE ASIGNARÁN DURANTE EL EJERCICIO PARA INVERSIÓN (ART. 32 Y 33 LEY 423-06)</t>
  </si>
  <si>
    <t>2.7.4 - GASTOS QUE SE ASIGNARÁN DURANTE EL EJERCICIO PARA INVERSIÓN (ART. 32 Y 33 LEY 423-06)</t>
  </si>
  <si>
    <t>ADQUISICION DE ACTIVOS FINANCIEROS CON FINES DE POLÍTICA</t>
  </si>
  <si>
    <t>2.8 - ADQUISICION DE ACTIVOS FINANCIEROS CON FINES DE POLÍTICA</t>
  </si>
  <si>
    <t>2.8.1</t>
  </si>
  <si>
    <t>CONCESIÓN DE PRESTAMOS</t>
  </si>
  <si>
    <t>2.8.1 - CONCESIÓN DE PRESTAMOS</t>
  </si>
  <si>
    <t>2.8.2</t>
  </si>
  <si>
    <t>ADQUISICIÓN DE TÍTULOS VALORES REPRESENTATIVOS DE DEUDA</t>
  </si>
  <si>
    <t>2.8.2 - ADQUISICIÓN DE TÍTULOS VALORES REPRESENTATIVOS DE DEUDA</t>
  </si>
  <si>
    <t>GASTOS FINANCIEROS</t>
  </si>
  <si>
    <t>2.9 - GASTOS FINANCIEROS</t>
  </si>
  <si>
    <t>2.9.1</t>
  </si>
  <si>
    <t>INTERESES DE LA DEUDA PÚBLICA INTERNA</t>
  </si>
  <si>
    <t>2.9.1 - INTERESES DE LA DEUDA PÚBLICA INTERNA</t>
  </si>
  <si>
    <t>2.9.2</t>
  </si>
  <si>
    <t>INTERESES DE LA DEUDA PUBLICA EXTERNA</t>
  </si>
  <si>
    <t>2.9.2 - INTERESES DE LA DEUDA PUBLICA EXTERNA</t>
  </si>
  <si>
    <t>2.9.4</t>
  </si>
  <si>
    <t>COMISIONES Y OTROS GASTOS BANCARIOS DE LA DEUDA PÚBLICA</t>
  </si>
  <si>
    <t>2.9.4 - COMISIONES Y OTROS GASTOS BANCARIOS DE LA DEUDA PÚBLICA</t>
  </si>
  <si>
    <t>Total Gastos</t>
  </si>
  <si>
    <t>4 - APLICACIONES FINANCIERAS</t>
  </si>
  <si>
    <t>Incremento de activos financieros</t>
  </si>
  <si>
    <t>4.1 - INCREMENTO DE ACTIVOS FINANCIEROS</t>
  </si>
  <si>
    <t>4.1.1</t>
  </si>
  <si>
    <t>Incremento de activos financieros corrientes</t>
  </si>
  <si>
    <t>4.1.1 - INCREMENTO DE ACTIVOS FINANCIEROS CORRIENTES</t>
  </si>
  <si>
    <t>4.1.2</t>
  </si>
  <si>
    <t>Incremento de activos financieros no corrientes</t>
  </si>
  <si>
    <t>4.1.2 - INCREMENTO DE ACTIVOS FINANCIEROS NO CORRIENTES</t>
  </si>
  <si>
    <t>Disminución de pasivos</t>
  </si>
  <si>
    <t>4.2 - DISMINUCIÓN DE PASIVOS</t>
  </si>
  <si>
    <t>4.2.1</t>
  </si>
  <si>
    <t>Disminución de pasivos corrientes</t>
  </si>
  <si>
    <t>4.2.1 - DISMINUCIÓN DE PASIVOS CORRIENTES</t>
  </si>
  <si>
    <t>4.2.2</t>
  </si>
  <si>
    <t>Disminución de pasivos no corrientes</t>
  </si>
  <si>
    <t>4.2.2 - DISMINUCIÓN DE PASIVOS NO CORRIENTES</t>
  </si>
  <si>
    <t>Disminución de fondos de terceros</t>
  </si>
  <si>
    <t>4.3 - DISMINUCIÓN DE FONDOS DE TERCEROS</t>
  </si>
  <si>
    <t>4.3.5</t>
  </si>
  <si>
    <t>Disminución depósitos fondos de terceros</t>
  </si>
  <si>
    <t>4.3.5 - DISMINUCIÓN DEPÓSITOS FONDOS DE TERCEROS</t>
  </si>
  <si>
    <t>TOTAL APLICACIONES FINANCIERAS</t>
  </si>
  <si>
    <t>TOTAL GASTOS Y APLICACIONES FINANCIERAS</t>
  </si>
  <si>
    <t>Fuente: [Resolución del Consejo]</t>
  </si>
  <si>
    <t>Fecha de registro: hasta el [día] de [mes] del [año]</t>
  </si>
  <si>
    <t>Fecha de imputación: hasta el [día] de [mes] del [año]</t>
  </si>
  <si>
    <t>Fuente: Resolución Consejo de Administración</t>
  </si>
  <si>
    <t>Fecha de Aprobación Presupuesto:  13 de Diciembre 2019</t>
  </si>
  <si>
    <t>Fuente: [fuente]</t>
  </si>
  <si>
    <t>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</si>
</sst>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-0.2499465926084170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/>
    <xf numFmtId="0" fontId="1" fillId="0" borderId="0" xfId="2" applyAlignment="1"/>
    <xf numFmtId="0" fontId="5" fillId="2" borderId="0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vertical="center" wrapText="1"/>
    </xf>
    <xf numFmtId="0" fontId="5" fillId="3" borderId="0" xfId="2" applyFont="1" applyFill="1" applyBorder="1" applyAlignment="1">
      <alignment vertical="center" wrapText="1"/>
    </xf>
    <xf numFmtId="0" fontId="5" fillId="3" borderId="0" xfId="2" applyFont="1" applyFill="1" applyBorder="1" applyAlignment="1">
      <alignment horizontal="center" vertical="center" wrapText="1"/>
    </xf>
    <xf numFmtId="43" fontId="2" fillId="0" borderId="0" xfId="3" applyFont="1" applyBorder="1" applyAlignment="1">
      <alignment horizontal="left" vertical="center" wrapText="1"/>
    </xf>
    <xf numFmtId="43" fontId="5" fillId="3" borderId="0" xfId="1" applyFont="1" applyFill="1" applyBorder="1" applyAlignment="1">
      <alignment horizontal="center" vertical="center" wrapText="1"/>
    </xf>
    <xf numFmtId="0" fontId="1" fillId="0" borderId="0" xfId="2" applyFont="1"/>
    <xf numFmtId="0" fontId="2" fillId="0" borderId="1" xfId="2" applyFont="1" applyBorder="1" applyAlignment="1">
      <alignment horizontal="left" vertical="center" wrapText="1"/>
    </xf>
    <xf numFmtId="43" fontId="2" fillId="0" borderId="1" xfId="3" applyFont="1" applyBorder="1" applyAlignment="1">
      <alignment horizontal="left" vertical="center" wrapText="1"/>
    </xf>
    <xf numFmtId="43" fontId="1" fillId="0" borderId="0" xfId="1" applyFont="1"/>
    <xf numFmtId="0" fontId="1" fillId="0" borderId="0" xfId="2" applyAlignment="1">
      <alignment horizontal="left"/>
    </xf>
    <xf numFmtId="0" fontId="2" fillId="0" borderId="0" xfId="2" applyFont="1" applyAlignment="1">
      <alignment horizontal="left" vertical="center" wrapText="1"/>
    </xf>
    <xf numFmtId="43" fontId="6" fillId="0" borderId="0" xfId="3" applyFont="1"/>
    <xf numFmtId="43" fontId="0" fillId="0" borderId="0" xfId="3" applyFont="1" applyAlignment="1">
      <alignment horizontal="left"/>
    </xf>
    <xf numFmtId="0" fontId="1" fillId="0" borderId="0" xfId="2" applyAlignment="1">
      <alignment horizontal="left" vertical="center" wrapText="1" indent="2"/>
    </xf>
    <xf numFmtId="43" fontId="0" fillId="0" borderId="0" xfId="3" applyFont="1"/>
    <xf numFmtId="43" fontId="1" fillId="0" borderId="0" xfId="2" applyNumberFormat="1"/>
    <xf numFmtId="43" fontId="1" fillId="0" borderId="0" xfId="2" applyNumberFormat="1" applyAlignment="1">
      <alignment horizontal="left"/>
    </xf>
    <xf numFmtId="43" fontId="0" fillId="0" borderId="0" xfId="0" applyNumberFormat="1"/>
    <xf numFmtId="4" fontId="0" fillId="0" borderId="0" xfId="0" applyNumberFormat="1"/>
    <xf numFmtId="43" fontId="2" fillId="0" borderId="0" xfId="2" applyNumberFormat="1" applyFont="1"/>
    <xf numFmtId="43" fontId="2" fillId="0" borderId="0" xfId="1" applyFont="1"/>
    <xf numFmtId="0" fontId="1" fillId="4" borderId="0" xfId="2" applyFill="1" applyAlignment="1">
      <alignment horizontal="left"/>
    </xf>
    <xf numFmtId="0" fontId="1" fillId="0" borderId="0" xfId="2" applyFill="1" applyAlignment="1">
      <alignment horizontal="left"/>
    </xf>
    <xf numFmtId="0" fontId="7" fillId="0" borderId="0" xfId="2" applyFont="1" applyAlignment="1">
      <alignment horizontal="left" vertical="center" wrapText="1" indent="2"/>
    </xf>
    <xf numFmtId="0" fontId="7" fillId="0" borderId="0" xfId="2" applyFont="1"/>
    <xf numFmtId="0" fontId="1" fillId="0" borderId="0" xfId="2" applyFont="1" applyAlignment="1">
      <alignment horizontal="left" vertical="center" wrapText="1" indent="2"/>
    </xf>
    <xf numFmtId="164" fontId="2" fillId="0" borderId="0" xfId="2" applyNumberFormat="1" applyFont="1" applyAlignment="1">
      <alignment horizontal="left"/>
    </xf>
    <xf numFmtId="43" fontId="2" fillId="0" borderId="0" xfId="2" applyNumberFormat="1" applyFont="1" applyAlignment="1">
      <alignment horizontal="left"/>
    </xf>
    <xf numFmtId="0" fontId="1" fillId="0" borderId="0" xfId="2"/>
    <xf numFmtId="164" fontId="1" fillId="0" borderId="0" xfId="2" applyNumberFormat="1" applyAlignment="1">
      <alignment horizontal="left"/>
    </xf>
    <xf numFmtId="164" fontId="1" fillId="0" borderId="0" xfId="2" applyNumberFormat="1"/>
    <xf numFmtId="0" fontId="2" fillId="5" borderId="2" xfId="2" applyFont="1" applyFill="1" applyBorder="1" applyAlignment="1">
      <alignment horizontal="left" vertical="center" wrapText="1"/>
    </xf>
    <xf numFmtId="165" fontId="2" fillId="5" borderId="2" xfId="2" applyNumberFormat="1" applyFont="1" applyFill="1" applyBorder="1" applyAlignment="1">
      <alignment horizontal="center" vertical="center" wrapText="1"/>
    </xf>
    <xf numFmtId="43" fontId="2" fillId="5" borderId="2" xfId="1" applyFont="1" applyFill="1" applyBorder="1" applyAlignment="1">
      <alignment horizontal="center" vertical="center" wrapText="1"/>
    </xf>
    <xf numFmtId="0" fontId="1" fillId="0" borderId="0" xfId="2" applyAlignment="1">
      <alignment horizontal="left" vertical="center" wrapText="1"/>
    </xf>
    <xf numFmtId="0" fontId="2" fillId="0" borderId="0" xfId="2" applyFont="1" applyBorder="1" applyAlignment="1">
      <alignment horizontal="left" vertical="center" wrapText="1"/>
    </xf>
    <xf numFmtId="43" fontId="2" fillId="0" borderId="0" xfId="2" applyNumberFormat="1" applyFont="1" applyBorder="1" applyAlignment="1">
      <alignment vertical="center" wrapText="1"/>
    </xf>
    <xf numFmtId="164" fontId="1" fillId="0" borderId="0" xfId="1" applyNumberFormat="1" applyFont="1" applyAlignment="1">
      <alignment horizontal="left"/>
    </xf>
    <xf numFmtId="0" fontId="2" fillId="0" borderId="3" xfId="2" applyFont="1" applyBorder="1" applyAlignment="1">
      <alignment horizontal="left" vertical="center" wrapText="1"/>
    </xf>
    <xf numFmtId="165" fontId="2" fillId="0" borderId="3" xfId="2" applyNumberFormat="1" applyFont="1" applyBorder="1" applyAlignment="1">
      <alignment vertical="center" wrapText="1"/>
    </xf>
    <xf numFmtId="43" fontId="1" fillId="0" borderId="0" xfId="1" applyFont="1" applyAlignment="1">
      <alignment horizontal="left"/>
    </xf>
    <xf numFmtId="43" fontId="1" fillId="0" borderId="0" xfId="1" applyFont="1" applyBorder="1"/>
    <xf numFmtId="43" fontId="0" fillId="0" borderId="0" xfId="1" applyFont="1" applyBorder="1"/>
    <xf numFmtId="0" fontId="0" fillId="0" borderId="0" xfId="0" applyBorder="1"/>
    <xf numFmtId="165" fontId="1" fillId="0" borderId="0" xfId="2" applyNumberFormat="1" applyAlignment="1">
      <alignment vertical="center" wrapText="1"/>
    </xf>
    <xf numFmtId="43" fontId="0" fillId="0" borderId="0" xfId="1" applyFont="1"/>
    <xf numFmtId="165" fontId="2" fillId="0" borderId="0" xfId="2" applyNumberFormat="1" applyFont="1" applyAlignment="1">
      <alignment vertical="center" wrapText="1"/>
    </xf>
    <xf numFmtId="0" fontId="5" fillId="3" borderId="2" xfId="2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center" vertical="center" wrapText="1"/>
    </xf>
    <xf numFmtId="0" fontId="2" fillId="0" borderId="0" xfId="2" applyFont="1"/>
    <xf numFmtId="0" fontId="1" fillId="0" borderId="0" xfId="2" applyAlignment="1">
      <alignment horizontal="center"/>
    </xf>
    <xf numFmtId="14" fontId="1" fillId="0" borderId="0" xfId="2" applyNumberFormat="1" applyAlignment="1">
      <alignment horizontal="center"/>
    </xf>
    <xf numFmtId="43" fontId="7" fillId="0" borderId="0" xfId="2" applyNumberFormat="1" applyFont="1"/>
    <xf numFmtId="43" fontId="6" fillId="0" borderId="3" xfId="3" applyFont="1" applyBorder="1"/>
    <xf numFmtId="43" fontId="6" fillId="0" borderId="3" xfId="1" applyFont="1" applyBorder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Millares 4" xf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6</xdr:col>
      <xdr:colOff>628017</xdr:colOff>
      <xdr:row>48</xdr:row>
      <xdr:rowOff>112501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33350"/>
          <a:ext cx="5066667" cy="7751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showGridLines="0" tabSelected="1" topLeftCell="A82" zoomScale="85" zoomScaleNormal="85" workbookViewId="0">
      <selection activeCell="E97" sqref="E97"/>
    </sheetView>
  </sheetViews>
  <sheetFormatPr baseColWidth="10" defaultRowHeight="12.75" x14ac:dyDescent="0.2"/>
  <cols>
    <col min="1" max="1" width="1.140625" customWidth="1"/>
    <col min="2" max="2" width="86.5703125" hidden="1" customWidth="1"/>
    <col min="3" max="3" width="4" customWidth="1"/>
    <col min="4" max="4" width="88.5703125" customWidth="1"/>
    <col min="5" max="5" width="17.85546875" bestFit="1" customWidth="1"/>
    <col min="6" max="6" width="4.140625" customWidth="1"/>
    <col min="7" max="8" width="16.85546875" bestFit="1" customWidth="1"/>
    <col min="9" max="9" width="7.140625" hidden="1" customWidth="1"/>
    <col min="10" max="10" width="5.7109375" hidden="1" customWidth="1"/>
    <col min="11" max="11" width="6.5703125" hidden="1" customWidth="1"/>
    <col min="12" max="12" width="6.140625" hidden="1" customWidth="1"/>
    <col min="13" max="13" width="5.42578125" hidden="1" customWidth="1"/>
    <col min="14" max="14" width="7.85546875" hidden="1" customWidth="1"/>
    <col min="15" max="15" width="11.140625" hidden="1" customWidth="1"/>
    <col min="16" max="16" width="9" hidden="1" customWidth="1"/>
    <col min="17" max="17" width="10.7109375" hidden="1" customWidth="1"/>
    <col min="18" max="18" width="10.85546875" hidden="1" customWidth="1"/>
    <col min="19" max="19" width="17.85546875" bestFit="1" customWidth="1"/>
  </cols>
  <sheetData>
    <row r="1" spans="1:20" ht="18.75" x14ac:dyDescent="0.2">
      <c r="C1" s="61" t="s">
        <v>0</v>
      </c>
      <c r="D1" s="61"/>
      <c r="E1" s="6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8.75" x14ac:dyDescent="0.2">
      <c r="C2" s="61" t="s">
        <v>1</v>
      </c>
      <c r="D2" s="61"/>
      <c r="E2" s="6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5.75" x14ac:dyDescent="0.2">
      <c r="C3" s="62" t="s">
        <v>2</v>
      </c>
      <c r="D3" s="62"/>
      <c r="E3" s="6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 x14ac:dyDescent="0.2">
      <c r="C4" s="63" t="s">
        <v>3</v>
      </c>
      <c r="D4" s="63"/>
      <c r="E4" s="6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0" ht="15" x14ac:dyDescent="0.25">
      <c r="D5" s="4"/>
      <c r="E5" s="4"/>
      <c r="F5" s="4"/>
    </row>
    <row r="6" spans="1:20" ht="15" customHeight="1" x14ac:dyDescent="0.25">
      <c r="A6" s="5" t="s">
        <v>4</v>
      </c>
      <c r="B6" s="6" t="s">
        <v>5</v>
      </c>
      <c r="C6" s="7"/>
      <c r="D6" s="7" t="s">
        <v>6</v>
      </c>
      <c r="E6" s="8" t="s">
        <v>7</v>
      </c>
      <c r="F6" s="9"/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16</v>
      </c>
      <c r="P6" s="8" t="s">
        <v>17</v>
      </c>
      <c r="Q6" s="8" t="s">
        <v>18</v>
      </c>
      <c r="R6" s="8" t="s">
        <v>19</v>
      </c>
      <c r="S6" s="10" t="s">
        <v>20</v>
      </c>
      <c r="T6" s="11"/>
    </row>
    <row r="7" spans="1:20" ht="15" customHeight="1" x14ac:dyDescent="0.25">
      <c r="D7" s="12" t="s">
        <v>21</v>
      </c>
      <c r="E7" s="13"/>
      <c r="F7" s="9"/>
      <c r="S7" s="14"/>
    </row>
    <row r="8" spans="1:20" ht="15" customHeight="1" x14ac:dyDescent="0.25">
      <c r="A8" s="15">
        <v>2.1</v>
      </c>
      <c r="B8" s="15" t="s">
        <v>22</v>
      </c>
      <c r="D8" s="16" t="s">
        <v>23</v>
      </c>
      <c r="E8" s="17">
        <f>+SUM(E9:E13)</f>
        <v>3218963014.0399985</v>
      </c>
      <c r="F8" s="17"/>
      <c r="G8" s="59">
        <f t="shared" ref="G8:R8" si="0">+SUM(G9:G13)</f>
        <v>247692388.76000047</v>
      </c>
      <c r="H8" s="59">
        <f t="shared" si="0"/>
        <v>225234052.99000007</v>
      </c>
      <c r="I8" s="59">
        <f t="shared" si="0"/>
        <v>0</v>
      </c>
      <c r="J8" s="59">
        <f t="shared" si="0"/>
        <v>0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0</v>
      </c>
      <c r="O8" s="59">
        <f t="shared" si="0"/>
        <v>0</v>
      </c>
      <c r="P8" s="59">
        <f t="shared" si="0"/>
        <v>0</v>
      </c>
      <c r="Q8" s="59">
        <f t="shared" si="0"/>
        <v>0</v>
      </c>
      <c r="R8" s="59">
        <f t="shared" si="0"/>
        <v>0</v>
      </c>
      <c r="S8" s="60">
        <f>SUM(G8:R9)</f>
        <v>876763406.01000094</v>
      </c>
    </row>
    <row r="9" spans="1:20" ht="15" customHeight="1" x14ac:dyDescent="0.25">
      <c r="A9" s="18" t="s">
        <v>24</v>
      </c>
      <c r="B9" s="18" t="s">
        <v>25</v>
      </c>
      <c r="C9" s="18"/>
      <c r="D9" s="19" t="s">
        <v>26</v>
      </c>
      <c r="E9" s="20">
        <v>2530845107.4342813</v>
      </c>
      <c r="F9" s="20"/>
      <c r="G9" s="21">
        <v>205823581.53000045</v>
      </c>
      <c r="H9" s="21">
        <v>198013382.73000005</v>
      </c>
      <c r="S9" s="14">
        <f t="shared" ref="S9:S72" si="1">SUM(G9:R10)</f>
        <v>418528836.93000048</v>
      </c>
    </row>
    <row r="10" spans="1:20" ht="15" customHeight="1" x14ac:dyDescent="0.25">
      <c r="A10" s="22" t="s">
        <v>27</v>
      </c>
      <c r="B10" s="22" t="s">
        <v>28</v>
      </c>
      <c r="C10" s="22"/>
      <c r="D10" s="19" t="s">
        <v>29</v>
      </c>
      <c r="E10" s="21">
        <v>284424825.90121192</v>
      </c>
      <c r="F10" s="21"/>
      <c r="G10" s="21">
        <v>14605329.369999997</v>
      </c>
      <c r="H10" s="21">
        <v>86543.3</v>
      </c>
      <c r="S10" s="14">
        <f t="shared" si="1"/>
        <v>14691872.669999998</v>
      </c>
    </row>
    <row r="11" spans="1:20" ht="15" customHeight="1" x14ac:dyDescent="0.25">
      <c r="A11" s="22" t="s">
        <v>30</v>
      </c>
      <c r="B11" s="22" t="s">
        <v>31</v>
      </c>
      <c r="C11" s="22"/>
      <c r="D11" s="19" t="s">
        <v>32</v>
      </c>
      <c r="E11" s="21">
        <v>0</v>
      </c>
      <c r="F11" s="21"/>
      <c r="G11" s="23">
        <v>0</v>
      </c>
      <c r="H11" s="23">
        <v>0</v>
      </c>
      <c r="S11" s="14">
        <f t="shared" si="1"/>
        <v>1064970</v>
      </c>
    </row>
    <row r="12" spans="1:20" ht="15" customHeight="1" x14ac:dyDescent="0.25">
      <c r="A12" s="22" t="s">
        <v>33</v>
      </c>
      <c r="B12" s="22" t="s">
        <v>34</v>
      </c>
      <c r="C12" s="22"/>
      <c r="D12" s="19" t="s">
        <v>35</v>
      </c>
      <c r="E12" s="21">
        <v>52622145.123933017</v>
      </c>
      <c r="F12" s="21"/>
      <c r="G12" s="21">
        <v>566145</v>
      </c>
      <c r="H12" s="21">
        <v>498825</v>
      </c>
      <c r="S12" s="14">
        <f t="shared" si="1"/>
        <v>54397604.820000023</v>
      </c>
    </row>
    <row r="13" spans="1:20" ht="15" customHeight="1" x14ac:dyDescent="0.25">
      <c r="A13" s="22" t="s">
        <v>36</v>
      </c>
      <c r="B13" s="22" t="s">
        <v>37</v>
      </c>
      <c r="C13" s="22"/>
      <c r="D13" s="19" t="s">
        <v>38</v>
      </c>
      <c r="E13" s="21">
        <v>351070935.58057278</v>
      </c>
      <c r="F13" s="21"/>
      <c r="G13" s="24">
        <v>26697332.860000003</v>
      </c>
      <c r="H13" s="24">
        <v>26635301.96000002</v>
      </c>
      <c r="S13" s="14">
        <f t="shared" si="1"/>
        <v>5461267155.5787773</v>
      </c>
    </row>
    <row r="14" spans="1:20" ht="15" customHeight="1" x14ac:dyDescent="0.25">
      <c r="D14" s="16" t="s">
        <v>39</v>
      </c>
      <c r="E14" s="25">
        <f>SUM(E15:E23)</f>
        <v>44593437822.831589</v>
      </c>
      <c r="F14" s="25"/>
      <c r="G14" s="25">
        <f t="shared" ref="G14:R14" si="2">SUM(G15:G23)</f>
        <v>2670145955.9694915</v>
      </c>
      <c r="H14" s="25">
        <f t="shared" si="2"/>
        <v>2737788564.7892857</v>
      </c>
      <c r="I14" s="25">
        <f t="shared" si="2"/>
        <v>0</v>
      </c>
      <c r="J14" s="25">
        <f t="shared" si="2"/>
        <v>0</v>
      </c>
      <c r="K14" s="25">
        <f t="shared" si="2"/>
        <v>0</v>
      </c>
      <c r="L14" s="25">
        <f t="shared" si="2"/>
        <v>0</v>
      </c>
      <c r="M14" s="25">
        <f t="shared" si="2"/>
        <v>0</v>
      </c>
      <c r="N14" s="25">
        <f t="shared" si="2"/>
        <v>0</v>
      </c>
      <c r="O14" s="25">
        <f t="shared" si="2"/>
        <v>0</v>
      </c>
      <c r="P14" s="25">
        <f t="shared" si="2"/>
        <v>0</v>
      </c>
      <c r="Q14" s="25">
        <f t="shared" si="2"/>
        <v>0</v>
      </c>
      <c r="R14" s="25">
        <f t="shared" si="2"/>
        <v>0</v>
      </c>
      <c r="S14" s="26">
        <f t="shared" si="1"/>
        <v>10603480700.857555</v>
      </c>
    </row>
    <row r="15" spans="1:20" ht="15" customHeight="1" x14ac:dyDescent="0.25">
      <c r="A15" s="22" t="s">
        <v>40</v>
      </c>
      <c r="B15" s="22" t="s">
        <v>41</v>
      </c>
      <c r="C15" s="22"/>
      <c r="D15" s="19" t="s">
        <v>42</v>
      </c>
      <c r="E15" s="21">
        <v>35321904241.172493</v>
      </c>
      <c r="F15" s="21"/>
      <c r="G15" s="21">
        <v>2598011481.3494911</v>
      </c>
      <c r="H15" s="21">
        <v>2597534698.7492857</v>
      </c>
      <c r="S15" s="14">
        <f t="shared" si="1"/>
        <v>5200223735.3687773</v>
      </c>
    </row>
    <row r="16" spans="1:20" ht="15" customHeight="1" x14ac:dyDescent="0.25">
      <c r="A16" s="22" t="s">
        <v>43</v>
      </c>
      <c r="B16" s="22" t="s">
        <v>44</v>
      </c>
      <c r="C16" s="22"/>
      <c r="D16" s="19" t="s">
        <v>45</v>
      </c>
      <c r="E16" s="21">
        <v>278187823.31999999</v>
      </c>
      <c r="F16" s="21"/>
      <c r="G16" s="21">
        <v>2950844.1300000004</v>
      </c>
      <c r="H16" s="21">
        <v>1726711.1400000001</v>
      </c>
      <c r="S16" s="14">
        <f t="shared" si="1"/>
        <v>6885030.4100000001</v>
      </c>
    </row>
    <row r="17" spans="1:19" ht="15" customHeight="1" x14ac:dyDescent="0.25">
      <c r="A17" s="22" t="s">
        <v>46</v>
      </c>
      <c r="B17" s="22" t="s">
        <v>47</v>
      </c>
      <c r="C17" s="22"/>
      <c r="D17" s="19" t="s">
        <v>48</v>
      </c>
      <c r="E17" s="21">
        <v>49997185.755999997</v>
      </c>
      <c r="F17" s="21"/>
      <c r="G17" s="21">
        <v>1540085.14</v>
      </c>
      <c r="H17" s="21">
        <v>667390</v>
      </c>
      <c r="S17" s="14">
        <f t="shared" si="1"/>
        <v>2790862.5399999996</v>
      </c>
    </row>
    <row r="18" spans="1:19" ht="15" customHeight="1" x14ac:dyDescent="0.25">
      <c r="A18" s="22" t="s">
        <v>49</v>
      </c>
      <c r="B18" s="22" t="s">
        <v>50</v>
      </c>
      <c r="C18" s="22"/>
      <c r="D18" s="19" t="s">
        <v>51</v>
      </c>
      <c r="E18" s="21">
        <v>35128216</v>
      </c>
      <c r="F18" s="21"/>
      <c r="G18" s="21">
        <v>458970.14999999997</v>
      </c>
      <c r="H18" s="21">
        <v>124417.25</v>
      </c>
      <c r="S18" s="14">
        <f t="shared" si="1"/>
        <v>25844882.850000009</v>
      </c>
    </row>
    <row r="19" spans="1:19" ht="15" customHeight="1" x14ac:dyDescent="0.25">
      <c r="A19" s="22" t="s">
        <v>52</v>
      </c>
      <c r="B19" s="22" t="s">
        <v>53</v>
      </c>
      <c r="C19" s="22"/>
      <c r="D19" s="19" t="s">
        <v>54</v>
      </c>
      <c r="E19" s="21">
        <v>632343173.19743216</v>
      </c>
      <c r="F19" s="21"/>
      <c r="G19" s="21">
        <v>17659097.850000009</v>
      </c>
      <c r="H19" s="21">
        <v>7602397.6000000015</v>
      </c>
      <c r="S19" s="14">
        <f t="shared" si="1"/>
        <v>25913223.29000001</v>
      </c>
    </row>
    <row r="20" spans="1:19" ht="15" customHeight="1" x14ac:dyDescent="0.25">
      <c r="A20" s="22" t="s">
        <v>55</v>
      </c>
      <c r="B20" s="22" t="s">
        <v>56</v>
      </c>
      <c r="C20" s="22"/>
      <c r="D20" s="19" t="s">
        <v>57</v>
      </c>
      <c r="E20" s="21">
        <v>17681640</v>
      </c>
      <c r="F20" s="21"/>
      <c r="G20" s="23">
        <v>651727.84000000008</v>
      </c>
      <c r="H20" s="23">
        <v>0</v>
      </c>
      <c r="S20" s="14">
        <f t="shared" si="1"/>
        <v>148142995.35000002</v>
      </c>
    </row>
    <row r="21" spans="1:19" ht="15" customHeight="1" x14ac:dyDescent="0.25">
      <c r="A21" s="22" t="s">
        <v>58</v>
      </c>
      <c r="B21" s="22" t="s">
        <v>59</v>
      </c>
      <c r="C21" s="22"/>
      <c r="D21" s="19" t="s">
        <v>60</v>
      </c>
      <c r="E21" s="21">
        <v>6257871211.7288809</v>
      </c>
      <c r="F21" s="21"/>
      <c r="G21" s="21">
        <v>40144516.420000002</v>
      </c>
      <c r="H21" s="21">
        <v>107346751.09</v>
      </c>
      <c r="S21" s="14">
        <f t="shared" si="1"/>
        <v>179006699.56000018</v>
      </c>
    </row>
    <row r="22" spans="1:19" ht="15" customHeight="1" x14ac:dyDescent="0.25">
      <c r="A22" s="22" t="s">
        <v>61</v>
      </c>
      <c r="B22" s="22" t="s">
        <v>62</v>
      </c>
      <c r="C22" s="22"/>
      <c r="D22" s="19" t="s">
        <v>63</v>
      </c>
      <c r="E22" s="21">
        <v>2000324331.6567829</v>
      </c>
      <c r="F22" s="21"/>
      <c r="G22" s="21">
        <v>8729233.0900001004</v>
      </c>
      <c r="H22" s="21">
        <v>22786198.960000083</v>
      </c>
      <c r="S22" s="14">
        <f t="shared" si="1"/>
        <v>31515432.050000183</v>
      </c>
    </row>
    <row r="23" spans="1:19" ht="15" customHeight="1" x14ac:dyDescent="0.25">
      <c r="A23" s="27"/>
      <c r="B23" s="27"/>
      <c r="C23" s="28"/>
      <c r="D23" s="29" t="s">
        <v>64</v>
      </c>
      <c r="E23" s="30"/>
      <c r="F23" s="30"/>
      <c r="S23" s="14">
        <f t="shared" si="1"/>
        <v>59728875.969999991</v>
      </c>
    </row>
    <row r="24" spans="1:19" ht="15" customHeight="1" x14ac:dyDescent="0.25">
      <c r="A24" s="15">
        <v>2.2999999999999998</v>
      </c>
      <c r="B24" s="15" t="s">
        <v>65</v>
      </c>
      <c r="D24" s="16" t="s">
        <v>66</v>
      </c>
      <c r="E24" s="25">
        <f>SUM(E25:E33)</f>
        <v>328638834.70460451</v>
      </c>
      <c r="F24" s="25"/>
      <c r="G24" s="25">
        <f t="shared" ref="G24:R24" si="3">SUM(G25:G33)</f>
        <v>23647120.189999998</v>
      </c>
      <c r="H24" s="25">
        <f t="shared" si="3"/>
        <v>36081755.779999994</v>
      </c>
      <c r="I24" s="25">
        <f t="shared" si="3"/>
        <v>0</v>
      </c>
      <c r="J24" s="25">
        <f t="shared" si="3"/>
        <v>0</v>
      </c>
      <c r="K24" s="25">
        <f t="shared" si="3"/>
        <v>0</v>
      </c>
      <c r="L24" s="25">
        <f t="shared" si="3"/>
        <v>0</v>
      </c>
      <c r="M24" s="25">
        <f t="shared" si="3"/>
        <v>0</v>
      </c>
      <c r="N24" s="25">
        <f t="shared" si="3"/>
        <v>0</v>
      </c>
      <c r="O24" s="25">
        <f t="shared" si="3"/>
        <v>0</v>
      </c>
      <c r="P24" s="25">
        <f t="shared" si="3"/>
        <v>0</v>
      </c>
      <c r="Q24" s="25">
        <f t="shared" si="3"/>
        <v>0</v>
      </c>
      <c r="R24" s="25">
        <f t="shared" si="3"/>
        <v>0</v>
      </c>
      <c r="S24" s="26">
        <f t="shared" si="1"/>
        <v>59728875.969999991</v>
      </c>
    </row>
    <row r="25" spans="1:19" ht="15" customHeight="1" x14ac:dyDescent="0.25">
      <c r="A25" s="22" t="s">
        <v>67</v>
      </c>
      <c r="B25" s="21" t="s">
        <v>68</v>
      </c>
      <c r="C25" s="21"/>
      <c r="D25" s="19" t="s">
        <v>69</v>
      </c>
      <c r="E25" s="58">
        <v>0</v>
      </c>
      <c r="F25" s="21"/>
      <c r="G25" s="23">
        <v>0</v>
      </c>
      <c r="H25" s="23">
        <v>0</v>
      </c>
      <c r="S25" s="14">
        <f t="shared" si="1"/>
        <v>7127194.4400000004</v>
      </c>
    </row>
    <row r="26" spans="1:19" ht="15" customHeight="1" x14ac:dyDescent="0.25">
      <c r="A26" s="22" t="s">
        <v>70</v>
      </c>
      <c r="B26" s="21" t="s">
        <v>71</v>
      </c>
      <c r="C26" s="21"/>
      <c r="D26" s="19" t="s">
        <v>72</v>
      </c>
      <c r="E26" s="58">
        <v>20423080.164547812</v>
      </c>
      <c r="F26" s="21"/>
      <c r="G26" s="21">
        <v>4486793.4700000007</v>
      </c>
      <c r="H26" s="21">
        <v>2640400.9699999997</v>
      </c>
      <c r="S26" s="14">
        <f t="shared" si="1"/>
        <v>7472798.4700000007</v>
      </c>
    </row>
    <row r="27" spans="1:19" ht="15" customHeight="1" x14ac:dyDescent="0.25">
      <c r="A27" s="22" t="s">
        <v>73</v>
      </c>
      <c r="B27" s="21" t="s">
        <v>74</v>
      </c>
      <c r="C27" s="21"/>
      <c r="D27" s="19" t="s">
        <v>75</v>
      </c>
      <c r="E27" s="58">
        <v>52569825.599999994</v>
      </c>
      <c r="F27" s="21"/>
      <c r="G27" s="21">
        <v>345604.03</v>
      </c>
      <c r="H27" s="21">
        <v>0</v>
      </c>
      <c r="S27" s="14">
        <f t="shared" si="1"/>
        <v>352424.87000000005</v>
      </c>
    </row>
    <row r="28" spans="1:19" ht="15" customHeight="1" x14ac:dyDescent="0.25">
      <c r="A28" s="22" t="s">
        <v>76</v>
      </c>
      <c r="B28" s="21" t="s">
        <v>77</v>
      </c>
      <c r="C28" s="21"/>
      <c r="D28" s="19" t="s">
        <v>78</v>
      </c>
      <c r="E28" s="58">
        <v>608068.04</v>
      </c>
      <c r="F28" s="21"/>
      <c r="G28" s="23">
        <v>5543.78</v>
      </c>
      <c r="H28" s="23">
        <v>1277.06</v>
      </c>
      <c r="S28" s="14">
        <f t="shared" si="1"/>
        <v>6820.84</v>
      </c>
    </row>
    <row r="29" spans="1:19" ht="15" customHeight="1" x14ac:dyDescent="0.25">
      <c r="A29" s="22" t="s">
        <v>79</v>
      </c>
      <c r="B29" s="21" t="s">
        <v>80</v>
      </c>
      <c r="C29" s="21"/>
      <c r="D29" s="19" t="s">
        <v>81</v>
      </c>
      <c r="E29" s="58">
        <v>0</v>
      </c>
      <c r="F29" s="21"/>
      <c r="G29" s="23">
        <v>0</v>
      </c>
      <c r="H29" s="23">
        <v>0</v>
      </c>
      <c r="S29" s="14">
        <f t="shared" si="1"/>
        <v>0</v>
      </c>
    </row>
    <row r="30" spans="1:19" ht="15" customHeight="1" x14ac:dyDescent="0.25">
      <c r="A30" s="22" t="s">
        <v>82</v>
      </c>
      <c r="B30" s="21" t="s">
        <v>83</v>
      </c>
      <c r="C30" s="21"/>
      <c r="D30" s="19" t="s">
        <v>84</v>
      </c>
      <c r="E30" s="58">
        <v>0</v>
      </c>
      <c r="F30" s="21"/>
      <c r="G30" s="23">
        <v>0</v>
      </c>
      <c r="H30" s="23">
        <v>0</v>
      </c>
      <c r="S30" s="14">
        <f t="shared" si="1"/>
        <v>3563358.6999999974</v>
      </c>
    </row>
    <row r="31" spans="1:19" ht="15" customHeight="1" x14ac:dyDescent="0.25">
      <c r="A31" s="22" t="s">
        <v>85</v>
      </c>
      <c r="B31" s="21" t="s">
        <v>86</v>
      </c>
      <c r="C31" s="21"/>
      <c r="D31" s="19" t="s">
        <v>87</v>
      </c>
      <c r="E31" s="58">
        <v>89183752.169999972</v>
      </c>
      <c r="F31" s="21"/>
      <c r="G31" s="21">
        <v>3494820.6999999974</v>
      </c>
      <c r="H31" s="21">
        <v>68538</v>
      </c>
      <c r="S31" s="14">
        <f t="shared" si="1"/>
        <v>3563358.6999999974</v>
      </c>
    </row>
    <row r="32" spans="1:19" ht="15" customHeight="1" x14ac:dyDescent="0.25">
      <c r="A32" s="22" t="s">
        <v>88</v>
      </c>
      <c r="B32" s="21" t="s">
        <v>89</v>
      </c>
      <c r="C32" s="21"/>
      <c r="D32" s="19" t="s">
        <v>90</v>
      </c>
      <c r="E32" s="58">
        <v>0</v>
      </c>
      <c r="F32" s="21"/>
      <c r="G32" s="23">
        <v>0</v>
      </c>
      <c r="H32" s="23">
        <v>0</v>
      </c>
      <c r="S32" s="14">
        <f t="shared" si="1"/>
        <v>48685897.959999993</v>
      </c>
    </row>
    <row r="33" spans="1:20" ht="15" customHeight="1" x14ac:dyDescent="0.25">
      <c r="A33" s="22" t="s">
        <v>91</v>
      </c>
      <c r="B33" s="21" t="s">
        <v>92</v>
      </c>
      <c r="C33" s="21"/>
      <c r="D33" s="19" t="s">
        <v>93</v>
      </c>
      <c r="E33" s="58">
        <v>165854108.73005667</v>
      </c>
      <c r="F33" s="21"/>
      <c r="G33" s="21">
        <v>15314358.209999999</v>
      </c>
      <c r="H33" s="21">
        <v>33371539.749999996</v>
      </c>
      <c r="S33" s="14">
        <f t="shared" si="1"/>
        <v>94122920.649999991</v>
      </c>
    </row>
    <row r="34" spans="1:20" ht="15" customHeight="1" x14ac:dyDescent="0.25">
      <c r="A34" s="15">
        <v>2.4</v>
      </c>
      <c r="B34" s="15" t="s">
        <v>94</v>
      </c>
      <c r="D34" s="16" t="s">
        <v>95</v>
      </c>
      <c r="E34" s="25">
        <f>SUM(E35:E43)</f>
        <v>283728921.43264103</v>
      </c>
      <c r="F34" s="25"/>
      <c r="G34" s="25">
        <f t="shared" ref="G34:R34" si="4">SUM(G35:G43)</f>
        <v>33803401.129999995</v>
      </c>
      <c r="H34" s="25">
        <f t="shared" si="4"/>
        <v>11633621.560000001</v>
      </c>
      <c r="I34" s="25">
        <f t="shared" si="4"/>
        <v>0</v>
      </c>
      <c r="J34" s="25">
        <f t="shared" si="4"/>
        <v>0</v>
      </c>
      <c r="K34" s="25">
        <f t="shared" si="4"/>
        <v>0</v>
      </c>
      <c r="L34" s="25">
        <f t="shared" si="4"/>
        <v>0</v>
      </c>
      <c r="M34" s="25">
        <f t="shared" si="4"/>
        <v>0</v>
      </c>
      <c r="N34" s="25">
        <f t="shared" si="4"/>
        <v>0</v>
      </c>
      <c r="O34" s="25">
        <f t="shared" si="4"/>
        <v>0</v>
      </c>
      <c r="P34" s="25">
        <f t="shared" si="4"/>
        <v>0</v>
      </c>
      <c r="Q34" s="25">
        <f t="shared" si="4"/>
        <v>0</v>
      </c>
      <c r="R34" s="25">
        <f t="shared" si="4"/>
        <v>0</v>
      </c>
      <c r="S34" s="26">
        <f t="shared" si="1"/>
        <v>45652086.329999998</v>
      </c>
    </row>
    <row r="35" spans="1:20" ht="15" customHeight="1" x14ac:dyDescent="0.25">
      <c r="A35" s="22" t="s">
        <v>96</v>
      </c>
      <c r="B35" s="21" t="s">
        <v>97</v>
      </c>
      <c r="C35" s="21"/>
      <c r="D35" s="19" t="s">
        <v>98</v>
      </c>
      <c r="E35" s="21">
        <v>3629328</v>
      </c>
      <c r="F35" s="21"/>
      <c r="G35" s="21">
        <v>89429.64</v>
      </c>
      <c r="H35" s="21">
        <v>125634</v>
      </c>
      <c r="S35" s="14">
        <f t="shared" si="1"/>
        <v>215063.64</v>
      </c>
    </row>
    <row r="36" spans="1:20" ht="15" customHeight="1" x14ac:dyDescent="0.25">
      <c r="A36" s="22" t="s">
        <v>99</v>
      </c>
      <c r="B36" s="21" t="s">
        <v>100</v>
      </c>
      <c r="C36" s="21"/>
      <c r="D36" s="19" t="s">
        <v>101</v>
      </c>
      <c r="E36" s="21">
        <v>0</v>
      </c>
      <c r="F36" s="21"/>
      <c r="G36" s="23">
        <v>0</v>
      </c>
      <c r="H36" s="23">
        <v>0</v>
      </c>
      <c r="S36" s="14">
        <f t="shared" si="1"/>
        <v>0</v>
      </c>
    </row>
    <row r="37" spans="1:20" ht="15" customHeight="1" x14ac:dyDescent="0.25">
      <c r="A37" s="22" t="s">
        <v>102</v>
      </c>
      <c r="B37" s="21" t="s">
        <v>103</v>
      </c>
      <c r="C37" s="21"/>
      <c r="D37" s="19" t="s">
        <v>104</v>
      </c>
      <c r="E37" s="21">
        <v>0</v>
      </c>
      <c r="F37" s="21"/>
      <c r="G37" s="23">
        <v>0</v>
      </c>
      <c r="H37" s="23">
        <v>0</v>
      </c>
      <c r="S37" s="14">
        <f t="shared" si="1"/>
        <v>0</v>
      </c>
    </row>
    <row r="38" spans="1:20" ht="15" customHeight="1" x14ac:dyDescent="0.25">
      <c r="A38" s="22" t="s">
        <v>105</v>
      </c>
      <c r="B38" s="21" t="s">
        <v>106</v>
      </c>
      <c r="C38" s="21"/>
      <c r="D38" s="19" t="s">
        <v>107</v>
      </c>
      <c r="E38" s="21">
        <v>0</v>
      </c>
      <c r="F38" s="21"/>
      <c r="G38" s="23">
        <v>0</v>
      </c>
      <c r="H38" s="23">
        <v>0</v>
      </c>
      <c r="S38" s="14">
        <f t="shared" si="1"/>
        <v>0</v>
      </c>
    </row>
    <row r="39" spans="1:20" ht="15" customHeight="1" x14ac:dyDescent="0.25">
      <c r="A39" s="22" t="s">
        <v>108</v>
      </c>
      <c r="B39" s="21" t="s">
        <v>109</v>
      </c>
      <c r="C39" s="21"/>
      <c r="D39" s="19" t="s">
        <v>110</v>
      </c>
      <c r="E39" s="21">
        <v>0</v>
      </c>
      <c r="F39" s="21"/>
      <c r="G39" s="23">
        <v>0</v>
      </c>
      <c r="H39" s="23">
        <v>0</v>
      </c>
      <c r="S39" s="14">
        <f t="shared" si="1"/>
        <v>45221959.049999997</v>
      </c>
    </row>
    <row r="40" spans="1:20" ht="15" customHeight="1" x14ac:dyDescent="0.25">
      <c r="A40" s="22" t="s">
        <v>111</v>
      </c>
      <c r="B40" s="21" t="s">
        <v>112</v>
      </c>
      <c r="C40" s="21"/>
      <c r="D40" s="31" t="s">
        <v>113</v>
      </c>
      <c r="E40" s="21">
        <v>280099593.43264103</v>
      </c>
      <c r="F40" s="21"/>
      <c r="G40" s="23">
        <v>33713971.489999995</v>
      </c>
      <c r="H40" s="23">
        <v>11507987.560000001</v>
      </c>
      <c r="S40" s="14">
        <f t="shared" si="1"/>
        <v>45221959.049999997</v>
      </c>
    </row>
    <row r="41" spans="1:20" ht="15" customHeight="1" x14ac:dyDescent="0.25">
      <c r="A41" s="22" t="s">
        <v>114</v>
      </c>
      <c r="B41" s="21" t="s">
        <v>115</v>
      </c>
      <c r="C41" s="21"/>
      <c r="D41" s="19" t="s">
        <v>116</v>
      </c>
      <c r="E41" s="21">
        <v>0</v>
      </c>
      <c r="F41" s="21"/>
      <c r="G41" s="23">
        <v>0</v>
      </c>
      <c r="H41" s="23">
        <v>0</v>
      </c>
      <c r="S41" s="14">
        <f t="shared" si="1"/>
        <v>0</v>
      </c>
    </row>
    <row r="42" spans="1:20" ht="15" customHeight="1" x14ac:dyDescent="0.25">
      <c r="A42" s="22" t="s">
        <v>117</v>
      </c>
      <c r="B42" s="21" t="s">
        <v>118</v>
      </c>
      <c r="C42" s="21"/>
      <c r="D42" s="19" t="s">
        <v>119</v>
      </c>
      <c r="E42" s="21">
        <v>0</v>
      </c>
      <c r="F42" s="21"/>
      <c r="G42" s="23">
        <v>0</v>
      </c>
      <c r="H42" s="23">
        <v>0</v>
      </c>
      <c r="S42" s="14">
        <f t="shared" si="1"/>
        <v>0</v>
      </c>
    </row>
    <row r="43" spans="1:20" ht="15" customHeight="1" x14ac:dyDescent="0.25">
      <c r="A43" s="32">
        <v>2.5</v>
      </c>
      <c r="B43" s="33" t="s">
        <v>120</v>
      </c>
      <c r="C43" s="33"/>
      <c r="D43" s="16" t="s">
        <v>121</v>
      </c>
      <c r="E43" s="25">
        <v>0</v>
      </c>
      <c r="F43" s="25"/>
      <c r="G43" s="25">
        <v>0</v>
      </c>
      <c r="H43" s="25">
        <v>0</v>
      </c>
      <c r="I43" s="25">
        <f t="shared" ref="I43:R43" si="5">SUM(I44:I50)</f>
        <v>0</v>
      </c>
      <c r="J43" s="25">
        <f t="shared" si="5"/>
        <v>0</v>
      </c>
      <c r="K43" s="25">
        <f t="shared" si="5"/>
        <v>0</v>
      </c>
      <c r="L43" s="25">
        <f t="shared" si="5"/>
        <v>0</v>
      </c>
      <c r="M43" s="25">
        <f t="shared" si="5"/>
        <v>0</v>
      </c>
      <c r="N43" s="25">
        <f t="shared" si="5"/>
        <v>0</v>
      </c>
      <c r="O43" s="25">
        <f t="shared" si="5"/>
        <v>0</v>
      </c>
      <c r="P43" s="25">
        <f t="shared" si="5"/>
        <v>0</v>
      </c>
      <c r="Q43" s="25">
        <f t="shared" si="5"/>
        <v>0</v>
      </c>
      <c r="R43" s="25">
        <f t="shared" si="5"/>
        <v>0</v>
      </c>
      <c r="S43" s="26">
        <f t="shared" si="1"/>
        <v>0</v>
      </c>
      <c r="T43" s="25"/>
    </row>
    <row r="44" spans="1:20" ht="15" customHeight="1" x14ac:dyDescent="0.25">
      <c r="A44" s="22" t="s">
        <v>122</v>
      </c>
      <c r="B44" s="21" t="s">
        <v>123</v>
      </c>
      <c r="C44" s="21"/>
      <c r="D44" s="19" t="s">
        <v>124</v>
      </c>
      <c r="E44" s="21">
        <v>0</v>
      </c>
      <c r="F44" s="21"/>
      <c r="G44" s="23">
        <v>0</v>
      </c>
      <c r="H44" s="23">
        <v>0</v>
      </c>
      <c r="S44" s="14">
        <f t="shared" si="1"/>
        <v>0</v>
      </c>
    </row>
    <row r="45" spans="1:20" ht="15" customHeight="1" x14ac:dyDescent="0.25">
      <c r="A45" s="22" t="s">
        <v>125</v>
      </c>
      <c r="B45" s="21" t="s">
        <v>126</v>
      </c>
      <c r="C45" s="21"/>
      <c r="D45" s="19" t="s">
        <v>127</v>
      </c>
      <c r="E45" s="21">
        <v>0</v>
      </c>
      <c r="F45" s="21"/>
      <c r="G45" s="23">
        <v>0</v>
      </c>
      <c r="H45" s="23">
        <v>0</v>
      </c>
      <c r="S45" s="14">
        <f t="shared" si="1"/>
        <v>0</v>
      </c>
    </row>
    <row r="46" spans="1:20" ht="15" customHeight="1" x14ac:dyDescent="0.25">
      <c r="A46" s="22" t="s">
        <v>128</v>
      </c>
      <c r="B46" s="21" t="s">
        <v>129</v>
      </c>
      <c r="C46" s="21"/>
      <c r="D46" s="19" t="s">
        <v>130</v>
      </c>
      <c r="E46" s="21">
        <v>0</v>
      </c>
      <c r="F46" s="21"/>
      <c r="G46" s="23">
        <v>0</v>
      </c>
      <c r="H46" s="23">
        <v>0</v>
      </c>
      <c r="S46" s="14">
        <f t="shared" si="1"/>
        <v>0</v>
      </c>
    </row>
    <row r="47" spans="1:20" ht="15" customHeight="1" x14ac:dyDescent="0.25">
      <c r="A47" s="22" t="s">
        <v>131</v>
      </c>
      <c r="B47" s="21" t="s">
        <v>132</v>
      </c>
      <c r="C47" s="21"/>
      <c r="D47" s="19" t="s">
        <v>133</v>
      </c>
      <c r="E47" s="21">
        <v>0</v>
      </c>
      <c r="F47" s="21"/>
      <c r="G47" s="23">
        <v>0</v>
      </c>
      <c r="H47" s="23">
        <v>0</v>
      </c>
      <c r="S47" s="14">
        <f t="shared" si="1"/>
        <v>0</v>
      </c>
    </row>
    <row r="48" spans="1:20" ht="15" customHeight="1" x14ac:dyDescent="0.25">
      <c r="A48" s="22" t="s">
        <v>134</v>
      </c>
      <c r="B48" s="21" t="s">
        <v>135</v>
      </c>
      <c r="C48" s="21"/>
      <c r="D48" s="19" t="s">
        <v>136</v>
      </c>
      <c r="E48" s="21">
        <v>0</v>
      </c>
      <c r="F48" s="21"/>
      <c r="G48" s="23">
        <v>0</v>
      </c>
      <c r="H48" s="23">
        <v>0</v>
      </c>
      <c r="S48" s="14">
        <f t="shared" si="1"/>
        <v>0</v>
      </c>
    </row>
    <row r="49" spans="1:19" ht="15" customHeight="1" x14ac:dyDescent="0.25">
      <c r="A49" s="22" t="s">
        <v>137</v>
      </c>
      <c r="B49" s="21" t="s">
        <v>138</v>
      </c>
      <c r="C49" s="21"/>
      <c r="D49" s="19" t="s">
        <v>139</v>
      </c>
      <c r="E49" s="21">
        <v>0</v>
      </c>
      <c r="F49" s="21"/>
      <c r="G49" s="23">
        <v>0</v>
      </c>
      <c r="H49" s="23">
        <v>0</v>
      </c>
      <c r="S49" s="14">
        <f t="shared" si="1"/>
        <v>0</v>
      </c>
    </row>
    <row r="50" spans="1:19" ht="15" customHeight="1" x14ac:dyDescent="0.25">
      <c r="A50" s="22" t="s">
        <v>140</v>
      </c>
      <c r="B50" s="21" t="s">
        <v>141</v>
      </c>
      <c r="C50" s="21"/>
      <c r="D50" s="19" t="s">
        <v>142</v>
      </c>
      <c r="E50" s="21">
        <v>0</v>
      </c>
      <c r="F50" s="21"/>
      <c r="G50" s="23">
        <v>0</v>
      </c>
      <c r="H50" s="23">
        <v>0</v>
      </c>
      <c r="S50" s="14">
        <f t="shared" si="1"/>
        <v>520837117.06000012</v>
      </c>
    </row>
    <row r="51" spans="1:19" ht="15" customHeight="1" x14ac:dyDescent="0.25">
      <c r="A51" s="15">
        <v>2.6</v>
      </c>
      <c r="B51" s="34" t="s">
        <v>143</v>
      </c>
      <c r="C51" s="34"/>
      <c r="D51" s="16" t="s">
        <v>144</v>
      </c>
      <c r="E51" s="25">
        <f>SUM(E52:E60)</f>
        <v>1055456601.7240093</v>
      </c>
      <c r="F51" s="25"/>
      <c r="G51" s="25">
        <f t="shared" ref="G51:R51" si="6">SUM(G52:G60)</f>
        <v>480391468.75000012</v>
      </c>
      <c r="H51" s="25">
        <f t="shared" si="6"/>
        <v>40445648.310000002</v>
      </c>
      <c r="I51" s="25">
        <f t="shared" si="6"/>
        <v>0</v>
      </c>
      <c r="J51" s="25">
        <f t="shared" si="6"/>
        <v>0</v>
      </c>
      <c r="K51" s="25">
        <f t="shared" si="6"/>
        <v>0</v>
      </c>
      <c r="L51" s="25">
        <f t="shared" si="6"/>
        <v>0</v>
      </c>
      <c r="M51" s="25">
        <f t="shared" si="6"/>
        <v>0</v>
      </c>
      <c r="N51" s="25">
        <f t="shared" si="6"/>
        <v>0</v>
      </c>
      <c r="O51" s="25">
        <f t="shared" si="6"/>
        <v>0</v>
      </c>
      <c r="P51" s="25">
        <f t="shared" si="6"/>
        <v>0</v>
      </c>
      <c r="Q51" s="25">
        <f t="shared" si="6"/>
        <v>0</v>
      </c>
      <c r="R51" s="25">
        <f t="shared" si="6"/>
        <v>0</v>
      </c>
      <c r="S51" s="26">
        <f t="shared" si="1"/>
        <v>531581163.77000016</v>
      </c>
    </row>
    <row r="52" spans="1:19" ht="15" customHeight="1" x14ac:dyDescent="0.25">
      <c r="A52" s="22" t="s">
        <v>145</v>
      </c>
      <c r="B52" s="21" t="s">
        <v>146</v>
      </c>
      <c r="C52" s="21"/>
      <c r="D52" s="19" t="s">
        <v>147</v>
      </c>
      <c r="E52" s="21">
        <v>74827588.908816129</v>
      </c>
      <c r="F52" s="21"/>
      <c r="G52" s="21">
        <v>3827195.9200000004</v>
      </c>
      <c r="H52" s="21">
        <v>6916850.7899999991</v>
      </c>
      <c r="S52" s="14">
        <f t="shared" si="1"/>
        <v>10744046.709999999</v>
      </c>
    </row>
    <row r="53" spans="1:19" ht="15" customHeight="1" x14ac:dyDescent="0.25">
      <c r="A53" s="22" t="s">
        <v>148</v>
      </c>
      <c r="B53" s="21" t="s">
        <v>149</v>
      </c>
      <c r="C53" s="21"/>
      <c r="D53" s="19" t="s">
        <v>150</v>
      </c>
      <c r="E53" s="21">
        <v>0</v>
      </c>
      <c r="F53" s="21"/>
      <c r="G53" s="23">
        <v>0</v>
      </c>
      <c r="H53" s="23">
        <v>0</v>
      </c>
      <c r="S53" s="14">
        <f t="shared" si="1"/>
        <v>0</v>
      </c>
    </row>
    <row r="54" spans="1:19" ht="15" customHeight="1" x14ac:dyDescent="0.25">
      <c r="A54" s="22" t="s">
        <v>151</v>
      </c>
      <c r="B54" s="21" t="s">
        <v>152</v>
      </c>
      <c r="C54" s="21"/>
      <c r="D54" s="19" t="s">
        <v>153</v>
      </c>
      <c r="E54" s="21">
        <v>0</v>
      </c>
      <c r="F54" s="21"/>
      <c r="G54" s="23">
        <v>0</v>
      </c>
      <c r="H54" s="23">
        <v>0</v>
      </c>
      <c r="S54" s="14">
        <f t="shared" si="1"/>
        <v>7844679.5300000012</v>
      </c>
    </row>
    <row r="55" spans="1:19" ht="15" customHeight="1" x14ac:dyDescent="0.25">
      <c r="A55" s="22" t="s">
        <v>154</v>
      </c>
      <c r="B55" s="21" t="s">
        <v>155</v>
      </c>
      <c r="C55" s="21"/>
      <c r="D55" s="19" t="s">
        <v>156</v>
      </c>
      <c r="E55" s="21">
        <v>2649409.4862213028</v>
      </c>
      <c r="F55" s="21"/>
      <c r="G55" s="23">
        <v>0</v>
      </c>
      <c r="H55" s="23">
        <v>7844679.5300000012</v>
      </c>
      <c r="S55" s="14">
        <f t="shared" si="1"/>
        <v>509982622.35000014</v>
      </c>
    </row>
    <row r="56" spans="1:19" ht="15" customHeight="1" x14ac:dyDescent="0.25">
      <c r="A56" s="22" t="s">
        <v>157</v>
      </c>
      <c r="B56" s="21" t="s">
        <v>158</v>
      </c>
      <c r="C56" s="21"/>
      <c r="D56" s="19" t="s">
        <v>159</v>
      </c>
      <c r="E56" s="21">
        <v>834281179.55509746</v>
      </c>
      <c r="F56" s="21"/>
      <c r="G56" s="21">
        <v>476564272.8300001</v>
      </c>
      <c r="H56" s="21">
        <v>25573669.990000002</v>
      </c>
      <c r="S56" s="14">
        <f t="shared" si="1"/>
        <v>502137942.82000011</v>
      </c>
    </row>
    <row r="57" spans="1:19" ht="15" customHeight="1" x14ac:dyDescent="0.25">
      <c r="A57" s="22" t="s">
        <v>160</v>
      </c>
      <c r="B57" s="21" t="s">
        <v>161</v>
      </c>
      <c r="C57" s="21"/>
      <c r="D57" s="19" t="s">
        <v>162</v>
      </c>
      <c r="E57" s="21">
        <v>9983610.6238744557</v>
      </c>
      <c r="F57" s="21"/>
      <c r="G57" s="23">
        <v>0</v>
      </c>
      <c r="H57" s="23">
        <v>0</v>
      </c>
      <c r="S57" s="14">
        <f t="shared" si="1"/>
        <v>0</v>
      </c>
    </row>
    <row r="58" spans="1:19" ht="15" customHeight="1" x14ac:dyDescent="0.25">
      <c r="A58" s="22" t="s">
        <v>163</v>
      </c>
      <c r="B58" s="21" t="s">
        <v>164</v>
      </c>
      <c r="C58" s="21"/>
      <c r="D58" s="19" t="s">
        <v>165</v>
      </c>
      <c r="E58" s="21">
        <v>0</v>
      </c>
      <c r="F58" s="21"/>
      <c r="G58" s="23">
        <v>0</v>
      </c>
      <c r="H58" s="23">
        <v>0</v>
      </c>
      <c r="S58" s="14">
        <f t="shared" si="1"/>
        <v>110447.99999999993</v>
      </c>
    </row>
    <row r="59" spans="1:19" ht="15" customHeight="1" x14ac:dyDescent="0.25">
      <c r="A59" s="22" t="s">
        <v>166</v>
      </c>
      <c r="B59" s="21" t="s">
        <v>167</v>
      </c>
      <c r="C59" s="21"/>
      <c r="D59" s="19" t="s">
        <v>168</v>
      </c>
      <c r="E59" s="21">
        <v>70714813.150000006</v>
      </c>
      <c r="F59" s="21"/>
      <c r="G59" s="23">
        <v>0</v>
      </c>
      <c r="H59" s="23">
        <v>110447.99999999993</v>
      </c>
      <c r="S59" s="14">
        <f t="shared" si="1"/>
        <v>110447.99999999993</v>
      </c>
    </row>
    <row r="60" spans="1:19" ht="15" customHeight="1" x14ac:dyDescent="0.25">
      <c r="A60" s="22" t="s">
        <v>169</v>
      </c>
      <c r="B60" s="21" t="s">
        <v>170</v>
      </c>
      <c r="C60" s="21"/>
      <c r="D60" s="19" t="s">
        <v>171</v>
      </c>
      <c r="E60" s="21">
        <v>63000000</v>
      </c>
      <c r="F60" s="21"/>
      <c r="G60" s="23">
        <v>0</v>
      </c>
      <c r="H60" s="23">
        <v>0</v>
      </c>
      <c r="S60" s="14">
        <f t="shared" si="1"/>
        <v>39316493.979999997</v>
      </c>
    </row>
    <row r="61" spans="1:19" ht="15" customHeight="1" x14ac:dyDescent="0.25">
      <c r="A61" s="35">
        <v>2.7</v>
      </c>
      <c r="B61" s="36" t="s">
        <v>172</v>
      </c>
      <c r="C61" s="36"/>
      <c r="D61" s="16" t="s">
        <v>173</v>
      </c>
      <c r="E61" s="26">
        <f>SUM(E62:E65)</f>
        <v>855993958.67521894</v>
      </c>
      <c r="F61" s="26"/>
      <c r="G61" s="26">
        <f t="shared" ref="G61:R61" si="7">SUM(G62:G65)</f>
        <v>37441883.589999996</v>
      </c>
      <c r="H61" s="26">
        <f t="shared" si="7"/>
        <v>1874610.39</v>
      </c>
      <c r="I61" s="26">
        <f t="shared" si="7"/>
        <v>0</v>
      </c>
      <c r="J61" s="26">
        <f t="shared" si="7"/>
        <v>0</v>
      </c>
      <c r="K61" s="26">
        <f t="shared" si="7"/>
        <v>0</v>
      </c>
      <c r="L61" s="26">
        <f t="shared" si="7"/>
        <v>0</v>
      </c>
      <c r="M61" s="26">
        <f t="shared" si="7"/>
        <v>0</v>
      </c>
      <c r="N61" s="26">
        <f t="shared" si="7"/>
        <v>0</v>
      </c>
      <c r="O61" s="26">
        <f t="shared" si="7"/>
        <v>0</v>
      </c>
      <c r="P61" s="26">
        <f t="shared" si="7"/>
        <v>0</v>
      </c>
      <c r="Q61" s="26">
        <f t="shared" si="7"/>
        <v>0</v>
      </c>
      <c r="R61" s="26">
        <f t="shared" si="7"/>
        <v>0</v>
      </c>
      <c r="S61" s="26">
        <f t="shared" si="1"/>
        <v>39316493.979999997</v>
      </c>
    </row>
    <row r="62" spans="1:19" ht="15" customHeight="1" x14ac:dyDescent="0.25">
      <c r="A62" s="22" t="s">
        <v>174</v>
      </c>
      <c r="B62" s="21" t="s">
        <v>175</v>
      </c>
      <c r="C62" s="21"/>
      <c r="D62" s="19" t="s">
        <v>176</v>
      </c>
      <c r="E62" s="14">
        <v>0</v>
      </c>
      <c r="G62" s="23">
        <v>0</v>
      </c>
      <c r="H62" s="23">
        <v>0</v>
      </c>
      <c r="S62" s="14">
        <f t="shared" si="1"/>
        <v>39316493.979999997</v>
      </c>
    </row>
    <row r="63" spans="1:19" ht="15" customHeight="1" x14ac:dyDescent="0.25">
      <c r="A63" s="22" t="s">
        <v>177</v>
      </c>
      <c r="B63" s="21" t="s">
        <v>178</v>
      </c>
      <c r="C63" s="21"/>
      <c r="D63" s="19" t="s">
        <v>179</v>
      </c>
      <c r="E63" s="21">
        <v>855993958.67521894</v>
      </c>
      <c r="F63" s="21"/>
      <c r="G63" s="21">
        <v>37441883.589999996</v>
      </c>
      <c r="H63" s="21">
        <v>1874610.39</v>
      </c>
      <c r="S63" s="14">
        <f t="shared" si="1"/>
        <v>39316493.979999997</v>
      </c>
    </row>
    <row r="64" spans="1:19" ht="15" customHeight="1" x14ac:dyDescent="0.25">
      <c r="A64" s="22" t="s">
        <v>180</v>
      </c>
      <c r="B64" s="21" t="s">
        <v>181</v>
      </c>
      <c r="C64" s="21"/>
      <c r="D64" s="19" t="s">
        <v>182</v>
      </c>
      <c r="E64" s="21">
        <v>0</v>
      </c>
      <c r="F64" s="21"/>
      <c r="G64" s="23">
        <v>0</v>
      </c>
      <c r="H64" s="23">
        <v>0</v>
      </c>
      <c r="S64" s="14">
        <f t="shared" si="1"/>
        <v>0</v>
      </c>
    </row>
    <row r="65" spans="1:19" ht="15" customHeight="1" x14ac:dyDescent="0.25">
      <c r="A65" s="22" t="s">
        <v>183</v>
      </c>
      <c r="B65" s="21" t="s">
        <v>184</v>
      </c>
      <c r="C65" s="21"/>
      <c r="D65" s="19" t="s">
        <v>185</v>
      </c>
      <c r="E65" s="21">
        <v>0</v>
      </c>
      <c r="F65" s="21"/>
      <c r="G65" s="23">
        <v>0</v>
      </c>
      <c r="H65" s="23">
        <v>0</v>
      </c>
      <c r="S65" s="14">
        <f t="shared" si="1"/>
        <v>0</v>
      </c>
    </row>
    <row r="66" spans="1:19" ht="15" customHeight="1" x14ac:dyDescent="0.25">
      <c r="A66" s="35">
        <v>2.8</v>
      </c>
      <c r="B66" s="36" t="s">
        <v>186</v>
      </c>
      <c r="C66" s="36"/>
      <c r="D66" s="16" t="s">
        <v>187</v>
      </c>
      <c r="E66" s="26">
        <v>0</v>
      </c>
      <c r="F66" s="26"/>
      <c r="G66" s="26">
        <v>0</v>
      </c>
      <c r="H66" s="26">
        <v>0</v>
      </c>
      <c r="I66" s="26">
        <f t="shared" ref="I66:R66" si="8">+I67+I68</f>
        <v>0</v>
      </c>
      <c r="J66" s="26">
        <f t="shared" si="8"/>
        <v>0</v>
      </c>
      <c r="K66" s="26">
        <f t="shared" si="8"/>
        <v>0</v>
      </c>
      <c r="L66" s="26">
        <f t="shared" si="8"/>
        <v>0</v>
      </c>
      <c r="M66" s="26">
        <f t="shared" si="8"/>
        <v>0</v>
      </c>
      <c r="N66" s="26">
        <f t="shared" si="8"/>
        <v>0</v>
      </c>
      <c r="O66" s="26">
        <f t="shared" si="8"/>
        <v>0</v>
      </c>
      <c r="P66" s="26">
        <f t="shared" si="8"/>
        <v>0</v>
      </c>
      <c r="Q66" s="26">
        <f t="shared" si="8"/>
        <v>0</v>
      </c>
      <c r="R66" s="26">
        <f t="shared" si="8"/>
        <v>0</v>
      </c>
      <c r="S66" s="26">
        <f t="shared" si="1"/>
        <v>0</v>
      </c>
    </row>
    <row r="67" spans="1:19" ht="15" customHeight="1" x14ac:dyDescent="0.25">
      <c r="A67" s="22" t="s">
        <v>188</v>
      </c>
      <c r="B67" s="21" t="s">
        <v>189</v>
      </c>
      <c r="C67" s="21"/>
      <c r="D67" s="19" t="s">
        <v>190</v>
      </c>
      <c r="E67" s="21">
        <v>0</v>
      </c>
      <c r="F67" s="21"/>
      <c r="G67" s="23">
        <v>0</v>
      </c>
      <c r="H67" s="23">
        <v>0</v>
      </c>
      <c r="S67" s="14">
        <f t="shared" si="1"/>
        <v>0</v>
      </c>
    </row>
    <row r="68" spans="1:19" ht="15" customHeight="1" x14ac:dyDescent="0.25">
      <c r="A68" s="22" t="s">
        <v>191</v>
      </c>
      <c r="B68" s="21" t="s">
        <v>192</v>
      </c>
      <c r="C68" s="21"/>
      <c r="D68" s="19" t="s">
        <v>193</v>
      </c>
      <c r="E68" s="21">
        <v>0</v>
      </c>
      <c r="F68" s="21"/>
      <c r="G68" s="23">
        <v>0</v>
      </c>
      <c r="H68" s="23">
        <v>0</v>
      </c>
      <c r="S68" s="14">
        <f t="shared" si="1"/>
        <v>11680431.990000002</v>
      </c>
    </row>
    <row r="69" spans="1:19" ht="15" customHeight="1" x14ac:dyDescent="0.25">
      <c r="A69" s="35">
        <v>2.9</v>
      </c>
      <c r="B69" s="36" t="s">
        <v>194</v>
      </c>
      <c r="C69" s="36"/>
      <c r="D69" s="16" t="s">
        <v>195</v>
      </c>
      <c r="E69" s="25">
        <f>SUM(E70:E72)</f>
        <v>502663899.77608103</v>
      </c>
      <c r="F69" s="25"/>
      <c r="G69" s="25">
        <f t="shared" ref="G69:R69" si="9">SUM(G70:G72)</f>
        <v>0</v>
      </c>
      <c r="H69" s="25">
        <f t="shared" si="9"/>
        <v>11680431.990000002</v>
      </c>
      <c r="I69" s="25">
        <f t="shared" si="9"/>
        <v>0</v>
      </c>
      <c r="J69" s="25">
        <f t="shared" si="9"/>
        <v>0</v>
      </c>
      <c r="K69" s="25">
        <f t="shared" si="9"/>
        <v>0</v>
      </c>
      <c r="L69" s="25">
        <f t="shared" si="9"/>
        <v>0</v>
      </c>
      <c r="M69" s="25">
        <f t="shared" si="9"/>
        <v>0</v>
      </c>
      <c r="N69" s="25">
        <f t="shared" si="9"/>
        <v>0</v>
      </c>
      <c r="O69" s="25">
        <f t="shared" si="9"/>
        <v>0</v>
      </c>
      <c r="P69" s="25">
        <f t="shared" si="9"/>
        <v>0</v>
      </c>
      <c r="Q69" s="25">
        <f t="shared" si="9"/>
        <v>0</v>
      </c>
      <c r="R69" s="25">
        <f t="shared" si="9"/>
        <v>0</v>
      </c>
      <c r="S69" s="26">
        <f t="shared" si="1"/>
        <v>23360863.980000004</v>
      </c>
    </row>
    <row r="70" spans="1:19" ht="15" customHeight="1" x14ac:dyDescent="0.25">
      <c r="A70" s="22" t="s">
        <v>196</v>
      </c>
      <c r="B70" s="21" t="s">
        <v>197</v>
      </c>
      <c r="C70" s="21"/>
      <c r="D70" s="19" t="s">
        <v>198</v>
      </c>
      <c r="E70" s="21">
        <v>502663899.77608103</v>
      </c>
      <c r="F70" s="21"/>
      <c r="G70" s="23">
        <v>0</v>
      </c>
      <c r="H70" s="23">
        <v>11680431.990000002</v>
      </c>
      <c r="S70" s="14">
        <f t="shared" si="1"/>
        <v>11680431.990000002</v>
      </c>
    </row>
    <row r="71" spans="1:19" ht="15" customHeight="1" x14ac:dyDescent="0.25">
      <c r="A71" s="22" t="s">
        <v>199</v>
      </c>
      <c r="B71" s="21" t="s">
        <v>200</v>
      </c>
      <c r="C71" s="21"/>
      <c r="D71" s="19" t="s">
        <v>201</v>
      </c>
      <c r="E71" s="21"/>
      <c r="F71" s="21"/>
      <c r="S71" s="14">
        <f t="shared" si="1"/>
        <v>0</v>
      </c>
    </row>
    <row r="72" spans="1:19" ht="15" customHeight="1" x14ac:dyDescent="0.25">
      <c r="A72" s="22" t="s">
        <v>202</v>
      </c>
      <c r="B72" s="21" t="s">
        <v>203</v>
      </c>
      <c r="C72" s="21"/>
      <c r="D72" s="19" t="s">
        <v>204</v>
      </c>
      <c r="E72" s="21"/>
      <c r="F72" s="21"/>
      <c r="S72" s="14">
        <f t="shared" si="1"/>
        <v>6557860904.1987782</v>
      </c>
    </row>
    <row r="73" spans="1:19" ht="15" customHeight="1" x14ac:dyDescent="0.2">
      <c r="D73" s="37" t="s">
        <v>205</v>
      </c>
      <c r="E73" s="38">
        <f>+E8+E14+E24+E34+E51+E43+E61+E66+E69</f>
        <v>50838883053.184135</v>
      </c>
      <c r="F73" s="38"/>
      <c r="G73" s="38">
        <f t="shared" ref="G73:R73" si="10">+G8+G14+G24+G34+G51+G43+G61+G66+G69</f>
        <v>3493122218.3894925</v>
      </c>
      <c r="H73" s="38">
        <f t="shared" si="10"/>
        <v>3064738685.8092856</v>
      </c>
      <c r="I73" s="38">
        <f t="shared" si="10"/>
        <v>0</v>
      </c>
      <c r="J73" s="38">
        <f t="shared" si="10"/>
        <v>0</v>
      </c>
      <c r="K73" s="38">
        <f t="shared" si="10"/>
        <v>0</v>
      </c>
      <c r="L73" s="38">
        <f t="shared" si="10"/>
        <v>0</v>
      </c>
      <c r="M73" s="38">
        <f t="shared" si="10"/>
        <v>0</v>
      </c>
      <c r="N73" s="38">
        <f t="shared" si="10"/>
        <v>0</v>
      </c>
      <c r="O73" s="38">
        <f t="shared" si="10"/>
        <v>0</v>
      </c>
      <c r="P73" s="38">
        <f t="shared" si="10"/>
        <v>0</v>
      </c>
      <c r="Q73" s="38">
        <f t="shared" si="10"/>
        <v>0</v>
      </c>
      <c r="R73" s="38">
        <f t="shared" si="10"/>
        <v>0</v>
      </c>
      <c r="S73" s="39">
        <f t="shared" ref="S73:S86" si="11">SUM(G73:R74)</f>
        <v>6557860904.1987782</v>
      </c>
    </row>
    <row r="74" spans="1:19" ht="15" customHeight="1" x14ac:dyDescent="0.25">
      <c r="D74" s="40"/>
      <c r="E74" s="21"/>
      <c r="F74" s="21"/>
      <c r="S74" s="14">
        <f t="shared" si="11"/>
        <v>0</v>
      </c>
    </row>
    <row r="75" spans="1:19" ht="15" customHeight="1" x14ac:dyDescent="0.25">
      <c r="D75" s="41" t="s">
        <v>206</v>
      </c>
      <c r="E75" s="42"/>
      <c r="F75" s="42"/>
      <c r="S75" s="14">
        <f t="shared" si="11"/>
        <v>0</v>
      </c>
    </row>
    <row r="76" spans="1:19" ht="15" customHeight="1" x14ac:dyDescent="0.25">
      <c r="A76" s="43">
        <v>4.0999999999999996</v>
      </c>
      <c r="B76" s="14" t="s">
        <v>207</v>
      </c>
      <c r="C76" s="14"/>
      <c r="D76" s="44" t="s">
        <v>208</v>
      </c>
      <c r="E76" s="45">
        <f>SUM(E77:E78)</f>
        <v>5412639315</v>
      </c>
      <c r="F76" s="45"/>
      <c r="G76" s="45">
        <f t="shared" ref="G76:R76" si="12">SUM(G77:G78)</f>
        <v>0</v>
      </c>
      <c r="H76" s="45">
        <f t="shared" si="12"/>
        <v>0</v>
      </c>
      <c r="I76" s="45">
        <f t="shared" si="12"/>
        <v>0</v>
      </c>
      <c r="J76" s="45">
        <f t="shared" si="12"/>
        <v>0</v>
      </c>
      <c r="K76" s="45">
        <f t="shared" si="12"/>
        <v>0</v>
      </c>
      <c r="L76" s="45">
        <f t="shared" si="12"/>
        <v>0</v>
      </c>
      <c r="M76" s="45">
        <f t="shared" si="12"/>
        <v>0</v>
      </c>
      <c r="N76" s="45">
        <f t="shared" si="12"/>
        <v>0</v>
      </c>
      <c r="O76" s="45">
        <f t="shared" si="12"/>
        <v>0</v>
      </c>
      <c r="P76" s="45">
        <f t="shared" si="12"/>
        <v>0</v>
      </c>
      <c r="Q76" s="45">
        <f t="shared" si="12"/>
        <v>0</v>
      </c>
      <c r="R76" s="45">
        <f t="shared" si="12"/>
        <v>0</v>
      </c>
      <c r="S76" s="45">
        <f t="shared" si="11"/>
        <v>0</v>
      </c>
    </row>
    <row r="77" spans="1:19" ht="15" customHeight="1" x14ac:dyDescent="0.25">
      <c r="A77" s="46" t="s">
        <v>209</v>
      </c>
      <c r="B77" s="14" t="s">
        <v>210</v>
      </c>
      <c r="C77" s="14"/>
      <c r="D77" s="19" t="s">
        <v>211</v>
      </c>
      <c r="E77" s="47">
        <v>5412639315</v>
      </c>
      <c r="F77" s="47"/>
      <c r="G77" s="48"/>
      <c r="H77" s="48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7">
        <f t="shared" si="11"/>
        <v>0</v>
      </c>
    </row>
    <row r="78" spans="1:19" ht="15" customHeight="1" x14ac:dyDescent="0.25">
      <c r="A78" s="15" t="s">
        <v>212</v>
      </c>
      <c r="B78" s="15" t="s">
        <v>213</v>
      </c>
      <c r="D78" s="19" t="s">
        <v>214</v>
      </c>
      <c r="E78" s="50">
        <v>0</v>
      </c>
      <c r="F78" s="50"/>
      <c r="S78" s="14">
        <f t="shared" si="11"/>
        <v>720003664.87207508</v>
      </c>
    </row>
    <row r="79" spans="1:19" ht="15" customHeight="1" x14ac:dyDescent="0.25">
      <c r="A79" s="15">
        <v>4.2</v>
      </c>
      <c r="B79" s="15" t="s">
        <v>215</v>
      </c>
      <c r="D79" s="16" t="s">
        <v>216</v>
      </c>
      <c r="E79" s="26">
        <f>SUM(E80:E81)</f>
        <v>5412639315</v>
      </c>
      <c r="F79" s="26"/>
      <c r="G79" s="26">
        <f t="shared" ref="G79:R79" si="13">SUM(G80:G81)</f>
        <v>358580000</v>
      </c>
      <c r="H79" s="26">
        <f t="shared" si="13"/>
        <v>361423664.87207502</v>
      </c>
      <c r="I79" s="26">
        <f t="shared" si="13"/>
        <v>0</v>
      </c>
      <c r="J79" s="26">
        <f t="shared" si="13"/>
        <v>0</v>
      </c>
      <c r="K79" s="26">
        <f t="shared" si="13"/>
        <v>0</v>
      </c>
      <c r="L79" s="26">
        <f t="shared" si="13"/>
        <v>0</v>
      </c>
      <c r="M79" s="26">
        <f t="shared" si="13"/>
        <v>0</v>
      </c>
      <c r="N79" s="26">
        <f t="shared" si="13"/>
        <v>0</v>
      </c>
      <c r="O79" s="26">
        <f t="shared" si="13"/>
        <v>0</v>
      </c>
      <c r="P79" s="26">
        <f t="shared" si="13"/>
        <v>0</v>
      </c>
      <c r="Q79" s="26">
        <f t="shared" si="13"/>
        <v>0</v>
      </c>
      <c r="R79" s="26">
        <f t="shared" si="13"/>
        <v>0</v>
      </c>
      <c r="S79" s="26">
        <f t="shared" si="11"/>
        <v>1440007329.7441502</v>
      </c>
    </row>
    <row r="80" spans="1:19" ht="15" customHeight="1" x14ac:dyDescent="0.25">
      <c r="A80" s="14" t="s">
        <v>217</v>
      </c>
      <c r="B80" s="14" t="s">
        <v>218</v>
      </c>
      <c r="C80" s="14"/>
      <c r="D80" s="19" t="s">
        <v>219</v>
      </c>
      <c r="E80" s="14">
        <f>+E77</f>
        <v>5412639315</v>
      </c>
      <c r="F80" s="14"/>
      <c r="G80" s="51">
        <f>358.58*1000000</f>
        <v>358580000</v>
      </c>
      <c r="H80" s="51">
        <f>361.423664872075*1000000</f>
        <v>361423664.87207502</v>
      </c>
      <c r="S80" s="14">
        <f t="shared" si="11"/>
        <v>720003664.87207508</v>
      </c>
    </row>
    <row r="81" spans="1:19" ht="15" customHeight="1" x14ac:dyDescent="0.25">
      <c r="A81" s="15" t="s">
        <v>220</v>
      </c>
      <c r="B81" s="15" t="s">
        <v>221</v>
      </c>
      <c r="D81" s="19" t="s">
        <v>222</v>
      </c>
      <c r="E81" s="50">
        <v>0</v>
      </c>
      <c r="F81" s="50"/>
      <c r="S81" s="14">
        <f t="shared" si="11"/>
        <v>0</v>
      </c>
    </row>
    <row r="82" spans="1:19" ht="15" customHeight="1" x14ac:dyDescent="0.25">
      <c r="A82" s="15">
        <v>4.3</v>
      </c>
      <c r="B82" s="15" t="s">
        <v>223</v>
      </c>
      <c r="D82" s="16" t="s">
        <v>224</v>
      </c>
      <c r="E82" s="52">
        <f>+E83</f>
        <v>0</v>
      </c>
      <c r="F82" s="52"/>
      <c r="S82" s="14">
        <f t="shared" si="11"/>
        <v>0</v>
      </c>
    </row>
    <row r="83" spans="1:19" ht="15" customHeight="1" x14ac:dyDescent="0.25">
      <c r="A83" s="50" t="s">
        <v>225</v>
      </c>
      <c r="B83" s="50" t="s">
        <v>226</v>
      </c>
      <c r="C83" s="50"/>
      <c r="D83" s="19" t="s">
        <v>227</v>
      </c>
      <c r="E83" s="50">
        <v>0</v>
      </c>
      <c r="F83" s="50"/>
      <c r="S83" s="14">
        <f t="shared" si="11"/>
        <v>-2843664.8720750213</v>
      </c>
    </row>
    <row r="84" spans="1:19" ht="15" customHeight="1" x14ac:dyDescent="0.2">
      <c r="D84" s="37" t="s">
        <v>228</v>
      </c>
      <c r="E84" s="38">
        <f>+E76-E79</f>
        <v>0</v>
      </c>
      <c r="F84" s="38"/>
      <c r="G84" s="38">
        <f>+G79</f>
        <v>358580000</v>
      </c>
      <c r="H84" s="38">
        <f t="shared" ref="H84:R84" si="14">+H76-H79</f>
        <v>-361423664.87207502</v>
      </c>
      <c r="I84" s="38">
        <f t="shared" si="14"/>
        <v>0</v>
      </c>
      <c r="J84" s="38">
        <f t="shared" si="14"/>
        <v>0</v>
      </c>
      <c r="K84" s="38">
        <f t="shared" si="14"/>
        <v>0</v>
      </c>
      <c r="L84" s="38">
        <f t="shared" si="14"/>
        <v>0</v>
      </c>
      <c r="M84" s="38">
        <f t="shared" si="14"/>
        <v>0</v>
      </c>
      <c r="N84" s="38">
        <f t="shared" si="14"/>
        <v>0</v>
      </c>
      <c r="O84" s="38">
        <f t="shared" si="14"/>
        <v>0</v>
      </c>
      <c r="P84" s="38">
        <f t="shared" si="14"/>
        <v>0</v>
      </c>
      <c r="Q84" s="38">
        <f t="shared" si="14"/>
        <v>0</v>
      </c>
      <c r="R84" s="38">
        <f t="shared" si="14"/>
        <v>0</v>
      </c>
      <c r="S84" s="39">
        <f t="shared" si="11"/>
        <v>-2843664.8720750213</v>
      </c>
    </row>
    <row r="85" spans="1:19" ht="15" customHeight="1" x14ac:dyDescent="0.25">
      <c r="S85" s="14"/>
    </row>
    <row r="86" spans="1:19" ht="15" customHeight="1" x14ac:dyDescent="0.2">
      <c r="D86" s="53" t="s">
        <v>229</v>
      </c>
      <c r="E86" s="54">
        <f>+E84+E73</f>
        <v>50838883053.184135</v>
      </c>
      <c r="F86" s="54"/>
      <c r="G86" s="54">
        <f t="shared" ref="G86:R86" si="15">+G84+G73</f>
        <v>3851702218.3894925</v>
      </c>
      <c r="H86" s="54">
        <f t="shared" si="15"/>
        <v>2703315020.9372106</v>
      </c>
      <c r="I86" s="54">
        <f t="shared" si="15"/>
        <v>0</v>
      </c>
      <c r="J86" s="54">
        <f t="shared" si="15"/>
        <v>0</v>
      </c>
      <c r="K86" s="54">
        <f t="shared" si="15"/>
        <v>0</v>
      </c>
      <c r="L86" s="54">
        <f t="shared" si="15"/>
        <v>0</v>
      </c>
      <c r="M86" s="54">
        <f t="shared" si="15"/>
        <v>0</v>
      </c>
      <c r="N86" s="54">
        <f t="shared" si="15"/>
        <v>0</v>
      </c>
      <c r="O86" s="54">
        <f t="shared" si="15"/>
        <v>0</v>
      </c>
      <c r="P86" s="54">
        <f t="shared" si="15"/>
        <v>0</v>
      </c>
      <c r="Q86" s="54">
        <f t="shared" si="15"/>
        <v>0</v>
      </c>
      <c r="R86" s="54">
        <f t="shared" si="15"/>
        <v>0</v>
      </c>
      <c r="S86" s="54">
        <f t="shared" si="11"/>
        <v>6555017239.3267031</v>
      </c>
    </row>
    <row r="87" spans="1:19" ht="15" customHeight="1" x14ac:dyDescent="0.25">
      <c r="D87" s="11" t="s">
        <v>230</v>
      </c>
    </row>
    <row r="88" spans="1:19" ht="15" customHeight="1" x14ac:dyDescent="0.25">
      <c r="D88" s="34" t="s">
        <v>231</v>
      </c>
    </row>
    <row r="89" spans="1:19" ht="15" customHeight="1" x14ac:dyDescent="0.25">
      <c r="D89" s="34" t="s">
        <v>232</v>
      </c>
    </row>
    <row r="90" spans="1:19" ht="15" customHeight="1" x14ac:dyDescent="0.2"/>
    <row r="91" spans="1:19" ht="15" customHeight="1" x14ac:dyDescent="0.2">
      <c r="D91" t="s">
        <v>233</v>
      </c>
    </row>
    <row r="92" spans="1:19" ht="15" customHeight="1" x14ac:dyDescent="0.25">
      <c r="D92" t="s">
        <v>234</v>
      </c>
      <c r="G92" s="21"/>
      <c r="H92" s="21"/>
    </row>
    <row r="93" spans="1:19" ht="15" customHeight="1" x14ac:dyDescent="0.2">
      <c r="G93" s="23"/>
      <c r="H93" s="23"/>
    </row>
    <row r="94" spans="1:19" ht="15" customHeight="1" x14ac:dyDescent="0.25">
      <c r="D94" s="55" t="s">
        <v>235</v>
      </c>
      <c r="E94" s="56" t="s">
        <v>236</v>
      </c>
      <c r="G94" s="23"/>
      <c r="H94" s="23"/>
    </row>
    <row r="95" spans="1:19" ht="15" customHeight="1" x14ac:dyDescent="0.25">
      <c r="D95" s="34" t="s">
        <v>231</v>
      </c>
      <c r="E95" s="57">
        <v>43894</v>
      </c>
    </row>
    <row r="96" spans="1:19" ht="15" customHeight="1" x14ac:dyDescent="0.25">
      <c r="D96" s="34" t="s">
        <v>232</v>
      </c>
      <c r="E96" s="57">
        <v>43894</v>
      </c>
    </row>
  </sheetData>
  <mergeCells count="4">
    <mergeCell ref="C1:E1"/>
    <mergeCell ref="C2:E2"/>
    <mergeCell ref="C3:E3"/>
    <mergeCell ref="C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Normal="100" workbookViewId="0">
      <selection activeCell="G3" sqref="G3"/>
    </sheetView>
  </sheetViews>
  <sheetFormatPr baseColWidth="10" defaultColWidth="0" defaultRowHeight="12.75" zeroHeight="1" x14ac:dyDescent="0.2"/>
  <cols>
    <col min="1" max="7" width="11.42578125" customWidth="1"/>
    <col min="8" max="16384" width="11.4257812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Carlos José Santos De Jesús</cp:lastModifiedBy>
  <dcterms:created xsi:type="dcterms:W3CDTF">2020-03-05T15:22:27Z</dcterms:created>
  <dcterms:modified xsi:type="dcterms:W3CDTF">2020-03-12T20:18:56Z</dcterms:modified>
</cp:coreProperties>
</file>