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EDS01\Grupos\Dirección de Planificación y Control de Gestión\Gerencia Control de Gestión\Proyectos Rehabilitación de Redes\Transparencia\"/>
    </mc:Choice>
  </mc:AlternateContent>
  <bookViews>
    <workbookView xWindow="0" yWindow="0" windowWidth="21600" windowHeight="9000" tabRatio="676"/>
  </bookViews>
  <sheets>
    <sheet name="Proyectos" sheetId="12" r:id="rId1"/>
    <sheet name="Proyectos (2)" sheetId="22" state="hidden" r:id="rId2"/>
    <sheet name="Aprovisionamiento de recursos" sheetId="13" state="hidden" r:id="rId3"/>
    <sheet name="Trim" sheetId="14" state="hidden" r:id="rId4"/>
    <sheet name="Modif" sheetId="15" state="hidden" r:id="rId5"/>
    <sheet name="Mens (2da ver)" sheetId="17" state="hidden" r:id="rId6"/>
    <sheet name="Modif (2da ver)" sheetId="16" state="hidden" r:id="rId7"/>
    <sheet name="Modif (3era ver)" sheetId="18" state="hidden" r:id="rId8"/>
    <sheet name="Mens (3era ver)" sheetId="20" state="hidden" r:id="rId9"/>
    <sheet name="Proyectos (3era ver)" sheetId="21" state="hidden" r:id="rId10"/>
    <sheet name="Sto Dgo Norte" sheetId="10" state="hidden" r:id="rId11"/>
    <sheet name="Sto Dgo Oeste" sheetId="11" state="hidden" r:id="rId12"/>
  </sheets>
  <definedNames>
    <definedName name="_xlnm.Print_Area" localSheetId="5">'Mens (2da ver)'!$B$3:$O$24</definedName>
    <definedName name="_xlnm.Print_Area" localSheetId="8">'Mens (3era ver)'!$B$3:$O$24</definedName>
    <definedName name="_xlnm.Print_Area" localSheetId="0">Proyectos!$B$1:$C$42</definedName>
    <definedName name="_xlnm.Print_Area" localSheetId="1">'Proyectos (2)'!$B$5:$P$83</definedName>
    <definedName name="_xlnm.Print_Area" localSheetId="9">'Proyectos (3era ver)'!$B$5:$O$82</definedName>
    <definedName name="_xlnm.Print_Titles" localSheetId="0">Proyectos!$5:$8</definedName>
    <definedName name="_xlnm.Print_Titles" localSheetId="1">'Proyectos (2)'!$1:$5</definedName>
    <definedName name="_xlnm.Print_Titles" localSheetId="9">'Proyectos (3era ver)'!$1:$5</definedName>
  </definedNames>
  <calcPr calcId="162913"/>
</workbook>
</file>

<file path=xl/calcChain.xml><?xml version="1.0" encoding="utf-8"?>
<calcChain xmlns="http://schemas.openxmlformats.org/spreadsheetml/2006/main">
  <c r="C39" i="12" l="1"/>
  <c r="C29" i="12"/>
  <c r="C20" i="12"/>
  <c r="C41" i="12" l="1"/>
  <c r="N80" i="22"/>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<sst xmlns="http://schemas.openxmlformats.org/spreadsheetml/2006/main" count="631" uniqueCount="185">
  <si>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</si>
  <si>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</si>
  <si>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</si>
  <si>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</si>
  <si>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</si>
  <si>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</si>
  <si>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</si>
  <si>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</si>
  <si>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</si>
  <si>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</si>
  <si>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</si>
  <si>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</si>
  <si>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</si>
  <si>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</si>
  <si>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</si>
  <si>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</si>
  <si>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</si>
  <si>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</si>
  <si>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</si>
  <si>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</si>
  <si>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</si>
  <si>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</si>
  <si>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</si>
  <si>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</si>
  <si>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</si>
  <si>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</si>
  <si>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</si>
  <si>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</si>
  <si>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</si>
  <si>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</si>
  <si>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</si>
  <si>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</si>
  <si>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</si>
  <si>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</si>
  <si>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</si>
  <si>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</si>
  <si>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</si>
  <si>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</si>
  <si>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</si>
  <si>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</si>
  <si>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</si>
  <si>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</si>
  <si>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</si>
  <si>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</si>
  <si>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</si>
  <si>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</si>
  <si>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</si>
  <si>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</si>
  <si>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</si>
  <si>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</si>
  <si>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</si>
  <si>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</si>
  <si>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</si>
  <si>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</si>
  <si>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</si>
  <si>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</si>
  <si>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</si>
  <si>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</si>
  <si>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</si>
  <si>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</si>
  <si>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</si>
  <si>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</si>
  <si>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</si>
  <si>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</si>
  <si>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</si>
  <si>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</si>
  <si>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</si>
  <si>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</si>
  <si>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</si>
  <si>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</si>
  <si>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</si>
  <si>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</si>
  <si>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</si>
  <si>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</si>
  <si>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</si>
  <si>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</si>
  <si>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</si>
  <si>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</si>
  <si>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</si>
  <si>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</si>
  <si>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</si>
  <si>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</si>
  <si>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</si>
  <si>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</si>
  <si>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</si>
  <si>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</si>
  <si>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</si>
  <si>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</si>
  <si>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</si>
  <si>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</si>
  <si>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</si>
  <si>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</si>
  <si>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</si>
  <si>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</si>
  <si>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</si>
  <si>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</si>
  <si>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</si>
  <si>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</si>
  <si>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</si>
  <si>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</si>
  <si>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</si>
  <si>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</si>
  <si>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</si>
  <si>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</si>
  <si>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</si>
  <si>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</si>
  <si>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</si>
  <si>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</si>
  <si>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</si>
  <si>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</si>
  <si>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</si>
  <si>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</si>
  <si>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</si>
  <si>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</si>
  <si>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</si>
  <si>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</si>
  <si>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</si>
  <si>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</si>
  <si>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</si>
  <si>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</si>
  <si>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</si>
  <si>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</si>
  <si>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</si>
  <si>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</si>
  <si>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</si>
  <si>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</si>
  <si>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</si>
  <si>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</si>
  <si>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</si>
  <si>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</si>
  <si>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</si>
  <si>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</si>
  <si>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</si>
  <si>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</si>
  <si>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</si>
  <si>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</si>
  <si>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</si>
  <si>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</si>
  <si>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</si>
  <si>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</si>
  <si>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</si>
  <si>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</si>
  <si>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</si>
  <si>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</si>
  <si>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</si>
  <si>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</si>
  <si>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</si>
  <si>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</si>
  <si>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</si>
  <si>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</si>
  <si>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</si>
  <si>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</si>
  <si>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</si>
  <si>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</si>
  <si>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</si>
  <si>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</si>
  <si>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</si>
  <si>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</si>
  <si>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</si>
  <si>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</si>
  <si>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</si>
  <si>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</si>
  <si>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</si>
  <si>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</si>
  <si>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</si>
  <si>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</si>
  <si>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</si>
  <si>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</si>
  <si>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</si>
  <si>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Los Alcarrizos (ZFAL101, ZFAL102, PALA103, CABA101, KDIE104 y KDIE105)</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</si>
  <si>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</si>
  <si>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</si>
  <si>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</si>
  <si>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</si>
  <si>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</si>
  <si>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</si>
  <si>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</si>
  <si>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</si>
  <si>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</si>
  <si>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</si>
  <si>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</si>
  <si>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Subtotal Fin Propio</t>
  </si>
  <si>
    <r>
      <rPr>
        <b/>
        <sz val="12"/>
        <color theme="1"/>
        <rFont val="Calibri"/>
        <family val="2"/>
      </rPr>
      <t>Polígonos 1ra Etapa</t>
    </r>
    <r>
      <rPr>
        <sz val="12"/>
        <color theme="1"/>
        <rFont val="Calibri"/>
        <family val="2"/>
      </rPr>
      <t xml:space="preserve"> (Caoba II, Claret, Lope de Vega, Mata Hambre, Cristo Rey)</t>
    </r>
  </si>
  <si>
    <r>
      <rPr>
        <b/>
        <sz val="12"/>
        <color theme="1"/>
        <rFont val="Calibri"/>
        <family val="2"/>
      </rPr>
      <t xml:space="preserve">Polígonos 2da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</si>
  <si>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31 de marzo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</si>
</sst>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2">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4">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4" fontId="68" fillId="34" borderId="38"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43" fontId="65" fillId="0" borderId="0" xfId="8507" applyFont="1" applyFill="1" applyBorder="1" applyAlignment="1">
      <alignment vertical="center"/>
    </xf>
    <xf numFmtId="43" fontId="65" fillId="0" borderId="0" xfId="8507" applyFont="1" applyFill="1" applyBorder="1" applyAlignment="1">
      <alignment vertical="center" wrapText="1"/>
    </xf>
    <xf numFmtId="43" fontId="66" fillId="0" borderId="0" xfId="8507" applyFont="1" applyFill="1" applyBorder="1" applyAlignment="1">
      <alignment vertical="center"/>
    </xf>
    <xf numFmtId="43" fontId="61" fillId="0" borderId="0" xfId="8507" applyFont="1" applyFill="1" applyBorder="1" applyAlignment="1">
      <alignment vertical="center"/>
    </xf>
    <xf numFmtId="0" fontId="61" fillId="2" borderId="0" xfId="0" applyFont="1" applyFill="1" applyAlignment="1">
      <alignment vertical="center"/>
    </xf>
    <xf numFmtId="43" fontId="65" fillId="0" borderId="0" xfId="8507" applyFont="1" applyFill="1" applyBorder="1" applyAlignment="1">
      <alignment vertical="center"/>
    </xf>
    <xf numFmtId="43" fontId="65" fillId="0" borderId="0" xfId="8507" applyFont="1" applyFill="1" applyBorder="1" applyAlignment="1">
      <alignment vertical="center"/>
    </xf>
    <xf numFmtId="43" fontId="65" fillId="0" borderId="0" xfId="8507" applyFont="1" applyFill="1" applyBorder="1" applyAlignment="1">
      <alignment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41"/>
  <sheetViews>
    <sheetView showGridLines="0" tabSelected="1" topLeftCell="A37" zoomScaleNormal="100" workbookViewId="0">
      <selection activeCell="C12" sqref="C12:C41"/>
    </sheetView>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3" ht="26.25" customHeight="1">
      <c r="B5" s="4" t="s">
        <v>178</v>
      </c>
      <c r="C5" s="5"/>
    </row>
    <row r="6" spans="2:3" ht="28.5">
      <c r="B6" s="4" t="s">
        <v>177</v>
      </c>
      <c r="C6" s="11"/>
    </row>
    <row r="7" spans="2:3" ht="18" customHeight="1" thickBot="1">
      <c r="B7" s="267" t="s">
        <v>184</v>
      </c>
      <c r="C7" s="11"/>
    </row>
    <row r="8" spans="2:3" s="16" customFormat="1" ht="7.5" customHeight="1">
      <c r="B8" s="271" t="s">
        <v>0</v>
      </c>
      <c r="C8" s="271" t="s">
        <v>179</v>
      </c>
    </row>
    <row r="9" spans="2:3" s="16" customFormat="1" ht="34.5" customHeight="1" thickBot="1">
      <c r="B9" s="272"/>
      <c r="C9" s="272"/>
    </row>
    <row r="10" spans="2:3" s="16" customFormat="1" ht="16.5" customHeight="1">
      <c r="B10" s="15"/>
      <c r="C10" s="15"/>
    </row>
    <row r="11" spans="2:3" ht="15.75">
      <c r="B11" s="19" t="s">
        <v>81</v>
      </c>
      <c r="C11" s="20"/>
    </row>
    <row r="12" spans="2:3" ht="15.75">
      <c r="B12" s="34" t="s">
        <v>13</v>
      </c>
      <c r="C12" s="263">
        <v>4.9626921457999993</v>
      </c>
    </row>
    <row r="13" spans="2:3" ht="15.75">
      <c r="B13" s="34" t="s">
        <v>15</v>
      </c>
      <c r="C13" s="263">
        <v>6.3666233300000012</v>
      </c>
    </row>
    <row r="14" spans="2:3" ht="15.75">
      <c r="B14" s="38" t="s">
        <v>25</v>
      </c>
      <c r="C14" s="265">
        <v>3.1720783127999996</v>
      </c>
    </row>
    <row r="15" spans="2:3" ht="15.75">
      <c r="B15" s="34" t="s">
        <v>14</v>
      </c>
      <c r="C15" s="263">
        <v>1.1893844199999999</v>
      </c>
    </row>
    <row r="16" spans="2:3" ht="15.75">
      <c r="B16" s="34" t="s">
        <v>16</v>
      </c>
      <c r="C16" s="263">
        <v>2.4865912967999995</v>
      </c>
    </row>
    <row r="17" spans="2:3" ht="15.75">
      <c r="B17" s="34" t="s">
        <v>17</v>
      </c>
      <c r="C17" s="263">
        <v>6.9477232425999995</v>
      </c>
    </row>
    <row r="18" spans="2:3" ht="15.75">
      <c r="B18" s="34" t="s">
        <v>7</v>
      </c>
      <c r="C18" s="270">
        <v>5.8888301199999997</v>
      </c>
    </row>
    <row r="19" spans="2:3" ht="15.75">
      <c r="B19" s="34" t="s">
        <v>8</v>
      </c>
      <c r="C19" s="270"/>
    </row>
    <row r="20" spans="2:3" ht="15.75">
      <c r="B20" s="41" t="s">
        <v>80</v>
      </c>
      <c r="C20" s="266">
        <f>SUM(C12:C19)</f>
        <v>31.013922868000002</v>
      </c>
    </row>
    <row r="21" spans="2:3">
      <c r="C21" s="9"/>
    </row>
    <row r="22" spans="2:3" ht="15.75">
      <c r="B22" s="19" t="s">
        <v>82</v>
      </c>
      <c r="C22" s="9"/>
    </row>
    <row r="23" spans="2:3" ht="15.75">
      <c r="B23" s="34" t="s">
        <v>26</v>
      </c>
      <c r="C23" s="263">
        <v>4.8918438484000006</v>
      </c>
    </row>
    <row r="24" spans="2:3" ht="15.75">
      <c r="B24" s="34" t="s">
        <v>10</v>
      </c>
      <c r="C24" s="263">
        <v>4.8260900421999997</v>
      </c>
    </row>
    <row r="25" spans="2:3" ht="15.75">
      <c r="B25" s="34" t="s">
        <v>11</v>
      </c>
      <c r="C25" s="263">
        <v>4.834828410800001</v>
      </c>
    </row>
    <row r="26" spans="2:3" ht="15.75">
      <c r="B26" s="34" t="s">
        <v>12</v>
      </c>
      <c r="C26" s="263">
        <v>4.0140425612000001</v>
      </c>
    </row>
    <row r="27" spans="2:3" ht="15.75">
      <c r="B27" s="34" t="s">
        <v>3</v>
      </c>
      <c r="C27" s="270">
        <v>0.52158638540000002</v>
      </c>
    </row>
    <row r="28" spans="2:3" ht="15.75">
      <c r="B28" s="48" t="s">
        <v>4</v>
      </c>
      <c r="C28" s="270"/>
    </row>
    <row r="29" spans="2:3" ht="15.75">
      <c r="B29" s="41" t="s">
        <v>83</v>
      </c>
      <c r="C29" s="266">
        <f>SUM(C23:C28)</f>
        <v>19.088391248000001</v>
      </c>
    </row>
    <row r="30" spans="2:3" ht="15.75">
      <c r="B30" s="41"/>
      <c r="C30" s="266"/>
    </row>
    <row r="31" spans="2:3" ht="15.75">
      <c r="B31" s="19" t="s">
        <v>180</v>
      </c>
      <c r="C31" s="266"/>
    </row>
    <row r="32" spans="2:3" ht="15.75">
      <c r="B32" s="34" t="s">
        <v>9</v>
      </c>
      <c r="C32" s="263">
        <v>0</v>
      </c>
    </row>
    <row r="33" spans="2:3" ht="15.75">
      <c r="B33" s="34" t="s">
        <v>23</v>
      </c>
      <c r="C33" s="263">
        <v>0</v>
      </c>
    </row>
    <row r="34" spans="2:3" ht="15.75">
      <c r="B34" s="34" t="s">
        <v>19</v>
      </c>
      <c r="C34" s="263">
        <v>0</v>
      </c>
    </row>
    <row r="35" spans="2:3" ht="15.75">
      <c r="B35" s="34" t="s">
        <v>20</v>
      </c>
      <c r="C35" s="263">
        <v>0</v>
      </c>
    </row>
    <row r="36" spans="2:3" ht="31.5">
      <c r="B36" s="49" t="s">
        <v>169</v>
      </c>
      <c r="C36" s="268">
        <v>0</v>
      </c>
    </row>
    <row r="37" spans="2:3" ht="31.5">
      <c r="B37" s="49" t="s">
        <v>182</v>
      </c>
      <c r="C37" s="269">
        <v>0.84133680763819096</v>
      </c>
    </row>
    <row r="38" spans="2:3" ht="141.75">
      <c r="B38" s="210" t="s">
        <v>183</v>
      </c>
      <c r="C38" s="264">
        <v>0.75970581748743726</v>
      </c>
    </row>
    <row r="39" spans="2:3" ht="15.75">
      <c r="B39" s="41" t="s">
        <v>181</v>
      </c>
      <c r="C39" s="266">
        <f>SUM(C32:C38)</f>
        <v>1.6010426251256282</v>
      </c>
    </row>
    <row r="40" spans="2:3" ht="15.75">
      <c r="B40" s="41"/>
      <c r="C40" s="20"/>
    </row>
    <row r="41" spans="2:3" ht="21">
      <c r="B41" s="203" t="s">
        <v>47</v>
      </c>
      <c r="C41" s="204">
        <f>+C39+C29+C20</f>
        <v>51.703356741125631</v>
      </c>
    </row>
  </sheetData>
  <mergeCells count="4">
    <mergeCell ref="C18:C19"/>
    <mergeCell ref="C27:C28"/>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1" t="s">
        <v>0</v>
      </c>
      <c r="C5" s="51"/>
      <c r="D5" s="282" t="s">
        <v>76</v>
      </c>
      <c r="E5" s="282"/>
      <c r="F5" s="282"/>
      <c r="G5" s="51"/>
      <c r="H5" s="284" t="s">
        <v>78</v>
      </c>
      <c r="I5" s="284"/>
      <c r="J5" s="284"/>
      <c r="K5" s="284"/>
      <c r="L5" s="284"/>
      <c r="M5" s="51"/>
      <c r="N5" s="284" t="s">
        <v>79</v>
      </c>
      <c r="O5" s="284"/>
    </row>
    <row r="6" spans="2:15" s="16" customFormat="1" ht="72" customHeight="1" thickBot="1">
      <c r="B6" s="272"/>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5">
        <v>5.2</v>
      </c>
      <c r="E11" s="285">
        <v>7.6</v>
      </c>
      <c r="F11" s="286">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5"/>
      <c r="E12" s="285"/>
      <c r="F12" s="286">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5"/>
      <c r="E13" s="285"/>
      <c r="F13" s="286">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0">
        <v>5.3</v>
      </c>
      <c r="E15" s="280">
        <v>1.87</v>
      </c>
      <c r="F15" s="281">
        <f t="shared" si="1"/>
        <v>7.17</v>
      </c>
      <c r="G15" s="35"/>
      <c r="H15" s="278">
        <v>7900</v>
      </c>
      <c r="I15" s="278"/>
      <c r="J15" s="277">
        <f t="shared" si="0"/>
        <v>7900</v>
      </c>
      <c r="K15" s="278"/>
      <c r="L15" s="279"/>
      <c r="M15" s="169"/>
      <c r="N15" s="280">
        <v>0.60398108858307853</v>
      </c>
      <c r="O15" s="280">
        <v>5.43</v>
      </c>
    </row>
    <row r="16" spans="2:15" ht="15.75" outlineLevel="1">
      <c r="B16" s="34" t="s">
        <v>8</v>
      </c>
      <c r="C16" s="34"/>
      <c r="D16" s="280"/>
      <c r="E16" s="280"/>
      <c r="F16" s="281">
        <f t="shared" si="1"/>
        <v>0</v>
      </c>
      <c r="G16" s="35"/>
      <c r="H16" s="278"/>
      <c r="I16" s="278"/>
      <c r="J16" s="277"/>
      <c r="K16" s="278"/>
      <c r="L16" s="279"/>
      <c r="M16" s="169"/>
      <c r="N16" s="280"/>
      <c r="O16" s="280"/>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0">
        <v>4.7</v>
      </c>
      <c r="E24" s="280">
        <v>0.51</v>
      </c>
      <c r="F24" s="281">
        <f t="shared" si="3"/>
        <v>5.21</v>
      </c>
      <c r="G24" s="35"/>
      <c r="H24" s="278">
        <v>7450</v>
      </c>
      <c r="I24" s="278"/>
      <c r="J24" s="277">
        <f>+SUM(H24:I24)</f>
        <v>7450</v>
      </c>
      <c r="K24" s="278"/>
      <c r="L24" s="279"/>
      <c r="M24" s="169"/>
      <c r="N24" s="280">
        <v>1.4049788628690452</v>
      </c>
      <c r="O24" s="280">
        <v>4.51</v>
      </c>
    </row>
    <row r="25" spans="2:15" ht="15.75" outlineLevel="1">
      <c r="B25" s="48" t="s">
        <v>4</v>
      </c>
      <c r="C25" s="48"/>
      <c r="D25" s="280"/>
      <c r="E25" s="280"/>
      <c r="F25" s="281">
        <f t="shared" si="3"/>
        <v>0</v>
      </c>
      <c r="G25" s="35"/>
      <c r="H25" s="278"/>
      <c r="I25" s="278"/>
      <c r="J25" s="277"/>
      <c r="K25" s="278"/>
      <c r="L25" s="279"/>
      <c r="M25" s="169"/>
      <c r="N25" s="280"/>
      <c r="O25" s="280"/>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0">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0"/>
      <c r="O62" s="167">
        <v>0.71</v>
      </c>
    </row>
    <row r="63" spans="2:15" ht="15.75">
      <c r="B63" s="34" t="s">
        <v>34</v>
      </c>
      <c r="C63" s="34"/>
      <c r="D63" s="167">
        <v>0.51</v>
      </c>
      <c r="E63" s="167"/>
      <c r="F63" s="170">
        <f t="shared" si="11"/>
        <v>0.51</v>
      </c>
      <c r="G63" s="35"/>
      <c r="H63" s="168">
        <v>300</v>
      </c>
      <c r="I63" s="168"/>
      <c r="J63" s="166">
        <f t="shared" si="10"/>
        <v>300</v>
      </c>
      <c r="K63" s="168"/>
      <c r="L63" s="167"/>
      <c r="M63" s="167"/>
      <c r="N63" s="280"/>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0"/>
      <c r="O64" s="167">
        <v>0.68</v>
      </c>
    </row>
    <row r="65" spans="2:15" ht="15.75">
      <c r="B65" s="34" t="s">
        <v>36</v>
      </c>
      <c r="C65" s="34"/>
      <c r="D65" s="167">
        <v>0.34</v>
      </c>
      <c r="E65" s="167"/>
      <c r="F65" s="170">
        <f t="shared" si="11"/>
        <v>0.34</v>
      </c>
      <c r="G65" s="35"/>
      <c r="H65" s="168">
        <v>180</v>
      </c>
      <c r="I65" s="168"/>
      <c r="J65" s="166">
        <f t="shared" si="10"/>
        <v>180</v>
      </c>
      <c r="K65" s="168"/>
      <c r="L65" s="167"/>
      <c r="M65" s="167"/>
      <c r="N65" s="280"/>
      <c r="O65" s="167">
        <v>0.66</v>
      </c>
    </row>
    <row r="66" spans="2:15" ht="15.75">
      <c r="B66" s="34" t="s">
        <v>37</v>
      </c>
      <c r="C66" s="34"/>
      <c r="D66" s="167">
        <v>0.18</v>
      </c>
      <c r="E66" s="167"/>
      <c r="F66" s="170">
        <f t="shared" si="11"/>
        <v>0.18</v>
      </c>
      <c r="G66" s="35"/>
      <c r="H66" s="168">
        <v>120</v>
      </c>
      <c r="I66" s="168"/>
      <c r="J66" s="166">
        <f t="shared" si="10"/>
        <v>120</v>
      </c>
      <c r="K66" s="168"/>
      <c r="L66" s="167"/>
      <c r="M66" s="167"/>
      <c r="N66" s="280"/>
      <c r="O66" s="167">
        <v>0.27</v>
      </c>
    </row>
    <row r="67" spans="2:15" ht="15.75">
      <c r="B67" s="34" t="s">
        <v>38</v>
      </c>
      <c r="C67" s="34"/>
      <c r="D67" s="167">
        <v>0.26</v>
      </c>
      <c r="E67" s="167"/>
      <c r="F67" s="170">
        <f t="shared" si="11"/>
        <v>0.26</v>
      </c>
      <c r="G67" s="35"/>
      <c r="H67" s="168">
        <v>120</v>
      </c>
      <c r="I67" s="168"/>
      <c r="J67" s="166">
        <f t="shared" si="10"/>
        <v>120</v>
      </c>
      <c r="K67" s="168"/>
      <c r="L67" s="167"/>
      <c r="M67" s="167"/>
      <c r="N67" s="280"/>
      <c r="O67" s="167">
        <v>0.15</v>
      </c>
    </row>
    <row r="68" spans="2:15" ht="15.75">
      <c r="B68" s="34" t="s">
        <v>39</v>
      </c>
      <c r="C68" s="34"/>
      <c r="D68" s="167">
        <v>0.67</v>
      </c>
      <c r="E68" s="167"/>
      <c r="F68" s="170">
        <f t="shared" si="11"/>
        <v>0.67</v>
      </c>
      <c r="G68" s="35"/>
      <c r="H68" s="168">
        <v>225</v>
      </c>
      <c r="I68" s="168"/>
      <c r="J68" s="166">
        <f t="shared" si="10"/>
        <v>225</v>
      </c>
      <c r="K68" s="168"/>
      <c r="L68" s="167"/>
      <c r="M68" s="167"/>
      <c r="N68" s="280"/>
      <c r="O68" s="167">
        <v>0.65</v>
      </c>
    </row>
    <row r="69" spans="2:15" ht="15.75">
      <c r="B69" s="34" t="s">
        <v>40</v>
      </c>
      <c r="C69" s="34"/>
      <c r="D69" s="167">
        <v>1</v>
      </c>
      <c r="E69" s="167"/>
      <c r="F69" s="170">
        <f t="shared" si="11"/>
        <v>1</v>
      </c>
      <c r="G69" s="35"/>
      <c r="H69" s="168">
        <v>255</v>
      </c>
      <c r="I69" s="168"/>
      <c r="J69" s="166">
        <f t="shared" si="10"/>
        <v>255</v>
      </c>
      <c r="K69" s="168"/>
      <c r="L69" s="167"/>
      <c r="M69" s="167"/>
      <c r="N69" s="280"/>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1" t="s">
        <v>0</v>
      </c>
      <c r="C5" s="51"/>
      <c r="D5" s="282" t="s">
        <v>76</v>
      </c>
      <c r="E5" s="282"/>
      <c r="F5" s="282"/>
      <c r="G5" s="51"/>
      <c r="H5" s="283" t="s">
        <v>78</v>
      </c>
      <c r="I5" s="283"/>
      <c r="J5" s="283"/>
      <c r="K5" s="283"/>
      <c r="L5" s="283"/>
      <c r="M5" s="283"/>
      <c r="N5" s="51"/>
      <c r="O5" s="284" t="s">
        <v>79</v>
      </c>
      <c r="P5" s="284"/>
      <c r="Q5" s="194"/>
      <c r="R5" s="284"/>
      <c r="S5" s="284"/>
    </row>
    <row r="6" spans="2:21" s="16" customFormat="1" ht="72" customHeight="1" thickBot="1">
      <c r="B6" s="272"/>
      <c r="C6" s="51"/>
      <c r="D6" s="52" t="s">
        <v>75</v>
      </c>
      <c r="E6" s="53" t="s">
        <v>156</v>
      </c>
      <c r="F6" s="58" t="s">
        <v>77</v>
      </c>
      <c r="G6" s="51"/>
      <c r="H6" s="220" t="s">
        <v>92</v>
      </c>
      <c r="I6" s="220" t="s">
        <v>91</v>
      </c>
      <c r="J6" s="58" t="s">
        <v>90</v>
      </c>
      <c r="K6" s="220" t="s">
        <v>93</v>
      </c>
      <c r="L6" s="220" t="s">
        <v>171</v>
      </c>
      <c r="M6" s="220" t="s">
        <v>157</v>
      </c>
      <c r="N6" s="51"/>
      <c r="O6" s="220" t="s">
        <v>1</v>
      </c>
      <c r="P6" s="220" t="s">
        <v>153</v>
      </c>
      <c r="Q6" s="194"/>
      <c r="R6" s="220" t="s">
        <v>167</v>
      </c>
      <c r="S6" s="209" t="s">
        <v>158</v>
      </c>
    </row>
    <row r="7" spans="2:21" s="16" customFormat="1" ht="15.75" outlineLevel="1">
      <c r="B7" s="15"/>
      <c r="C7" s="15"/>
      <c r="D7" s="17"/>
      <c r="E7" s="18"/>
      <c r="F7" s="59"/>
      <c r="G7" s="15"/>
      <c r="H7" s="15"/>
      <c r="I7" s="15"/>
      <c r="J7" s="59"/>
      <c r="K7" s="15"/>
      <c r="L7" s="15"/>
      <c r="M7" s="15"/>
      <c r="N7" s="15"/>
      <c r="O7" s="15"/>
      <c r="P7" s="15"/>
      <c r="Q7" s="194"/>
      <c r="R7" s="212"/>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8">
        <v>2.7190479999999999</v>
      </c>
      <c r="E9" s="218">
        <v>3.4</v>
      </c>
      <c r="F9" s="219">
        <v>6.1190479999999994</v>
      </c>
      <c r="G9" s="35"/>
      <c r="H9" s="215">
        <v>2637.0000000000018</v>
      </c>
      <c r="I9" s="215">
        <v>6521</v>
      </c>
      <c r="J9" s="221">
        <v>9158.0000000000018</v>
      </c>
      <c r="K9" s="215">
        <v>4120.4099999999989</v>
      </c>
      <c r="L9" s="213">
        <v>7.6</v>
      </c>
      <c r="M9" s="214">
        <v>5</v>
      </c>
      <c r="N9" s="213"/>
      <c r="O9" s="213">
        <v>1.1486942682715626</v>
      </c>
      <c r="P9" s="213">
        <v>0.25214103028315038</v>
      </c>
      <c r="R9" s="188">
        <v>0.80064094391975771</v>
      </c>
      <c r="S9" s="189" t="s">
        <v>160</v>
      </c>
      <c r="U9" s="222"/>
    </row>
    <row r="10" spans="2:21" ht="15.75" outlineLevel="1">
      <c r="B10" s="34" t="s">
        <v>15</v>
      </c>
      <c r="C10" s="34"/>
      <c r="D10" s="216">
        <v>5.2460469999999999</v>
      </c>
      <c r="E10" s="216">
        <v>1.5</v>
      </c>
      <c r="F10" s="217">
        <v>6.7460469999999999</v>
      </c>
      <c r="G10" s="37"/>
      <c r="H10" s="215">
        <v>4882</v>
      </c>
      <c r="I10" s="215">
        <v>4657</v>
      </c>
      <c r="J10" s="221">
        <v>9539</v>
      </c>
      <c r="K10" s="215">
        <v>6370.2449999999999</v>
      </c>
      <c r="L10" s="213">
        <v>17.03</v>
      </c>
      <c r="M10" s="214">
        <v>5</v>
      </c>
      <c r="N10" s="213"/>
      <c r="O10" s="213">
        <v>1.2387362823424137</v>
      </c>
      <c r="P10" s="213">
        <v>0.27190545918620035</v>
      </c>
      <c r="R10" s="188">
        <v>0.93327924143716412</v>
      </c>
      <c r="S10" s="190" t="s">
        <v>160</v>
      </c>
    </row>
    <row r="11" spans="2:21" ht="15.75" outlineLevel="1">
      <c r="B11" s="38" t="s">
        <v>25</v>
      </c>
      <c r="C11" s="38"/>
      <c r="D11" s="285">
        <v>5.2</v>
      </c>
      <c r="E11" s="285">
        <v>7.6</v>
      </c>
      <c r="F11" s="286">
        <v>12.8</v>
      </c>
      <c r="G11" s="37"/>
      <c r="H11" s="64">
        <v>3961</v>
      </c>
      <c r="I11" s="215">
        <v>8804</v>
      </c>
      <c r="J11" s="184">
        <v>12765</v>
      </c>
      <c r="K11" s="215">
        <v>5401.9</v>
      </c>
      <c r="L11" s="213">
        <v>1.74</v>
      </c>
      <c r="M11" s="214">
        <v>12</v>
      </c>
      <c r="N11" s="213"/>
      <c r="O11" s="213">
        <v>1.5813607281101116</v>
      </c>
      <c r="P11" s="213">
        <v>0.34711231199486897</v>
      </c>
      <c r="R11" s="188">
        <v>0.33356919111244937</v>
      </c>
      <c r="S11" s="190" t="s">
        <v>162</v>
      </c>
    </row>
    <row r="12" spans="2:21" ht="15.75" outlineLevel="1">
      <c r="B12" s="34" t="s">
        <v>14</v>
      </c>
      <c r="C12" s="34"/>
      <c r="D12" s="285"/>
      <c r="E12" s="285"/>
      <c r="F12" s="286">
        <v>0</v>
      </c>
      <c r="G12" s="37"/>
      <c r="H12" s="215">
        <v>1488</v>
      </c>
      <c r="I12" s="215">
        <v>586</v>
      </c>
      <c r="J12" s="221">
        <v>2074</v>
      </c>
      <c r="K12" s="215">
        <v>865.2</v>
      </c>
      <c r="L12" s="213">
        <v>3.61</v>
      </c>
      <c r="M12" s="214">
        <v>3</v>
      </c>
      <c r="N12" s="213"/>
      <c r="O12" s="213">
        <v>0.59813148788927339</v>
      </c>
      <c r="P12" s="213">
        <v>0.13129123541995535</v>
      </c>
      <c r="R12" s="188">
        <v>0.95618701913616644</v>
      </c>
      <c r="S12" s="189" t="s">
        <v>161</v>
      </c>
    </row>
    <row r="13" spans="2:21" ht="15.75" outlineLevel="1">
      <c r="B13" s="34" t="s">
        <v>16</v>
      </c>
      <c r="C13" s="34"/>
      <c r="D13" s="285"/>
      <c r="E13" s="285"/>
      <c r="F13" s="286">
        <v>0</v>
      </c>
      <c r="G13" s="37"/>
      <c r="H13" s="215">
        <v>2795</v>
      </c>
      <c r="I13" s="215">
        <v>5703</v>
      </c>
      <c r="J13" s="221">
        <v>8498</v>
      </c>
      <c r="K13" s="215">
        <v>5741.0849999999991</v>
      </c>
      <c r="L13" s="213">
        <v>13.87</v>
      </c>
      <c r="M13" s="214">
        <v>6</v>
      </c>
      <c r="N13" s="213"/>
      <c r="O13" s="213">
        <v>0.95351351351351343</v>
      </c>
      <c r="P13" s="213">
        <v>0.20929840630959451</v>
      </c>
      <c r="R13" s="188">
        <v>0.42274205883072358</v>
      </c>
      <c r="S13" s="189" t="s">
        <v>162</v>
      </c>
    </row>
    <row r="14" spans="2:21" ht="15.75" outlineLevel="1">
      <c r="B14" s="34" t="s">
        <v>17</v>
      </c>
      <c r="C14" s="34"/>
      <c r="D14" s="218">
        <v>6.14</v>
      </c>
      <c r="E14" s="218">
        <v>3.4</v>
      </c>
      <c r="F14" s="219">
        <v>9.5399999999999991</v>
      </c>
      <c r="G14" s="35"/>
      <c r="H14" s="215">
        <v>8372</v>
      </c>
      <c r="I14" s="215">
        <v>4467</v>
      </c>
      <c r="J14" s="221">
        <v>12839</v>
      </c>
      <c r="K14" s="215">
        <v>7636.8300000000008</v>
      </c>
      <c r="L14" s="213">
        <v>42.24</v>
      </c>
      <c r="M14" s="214">
        <v>5</v>
      </c>
      <c r="N14" s="213"/>
      <c r="O14" s="213">
        <v>1.8539918438167855</v>
      </c>
      <c r="P14" s="213">
        <v>0.4069554680897981</v>
      </c>
      <c r="R14" s="188">
        <v>0.7769162033594077</v>
      </c>
      <c r="S14" s="190" t="s">
        <v>160</v>
      </c>
    </row>
    <row r="15" spans="2:21" ht="15.75" outlineLevel="1">
      <c r="B15" s="34" t="s">
        <v>7</v>
      </c>
      <c r="C15" s="34"/>
      <c r="D15" s="280">
        <v>5.3</v>
      </c>
      <c r="E15" s="280">
        <v>1.87</v>
      </c>
      <c r="F15" s="281">
        <v>7.17</v>
      </c>
      <c r="G15" s="35"/>
      <c r="H15" s="278">
        <v>7900</v>
      </c>
      <c r="I15" s="278"/>
      <c r="J15" s="277">
        <v>7900</v>
      </c>
      <c r="K15" s="278"/>
      <c r="L15" s="273"/>
      <c r="M15" s="279">
        <v>61</v>
      </c>
      <c r="N15" s="213"/>
      <c r="O15" s="273">
        <v>0.60398108858307853</v>
      </c>
      <c r="P15" s="273">
        <v>0.13257523620799824</v>
      </c>
      <c r="R15" s="274">
        <v>0.398199755958489</v>
      </c>
      <c r="S15" s="287" t="s">
        <v>160</v>
      </c>
    </row>
    <row r="16" spans="2:21" ht="15.75" outlineLevel="1">
      <c r="B16" s="34" t="s">
        <v>8</v>
      </c>
      <c r="C16" s="34"/>
      <c r="D16" s="280"/>
      <c r="E16" s="280"/>
      <c r="F16" s="281">
        <v>0</v>
      </c>
      <c r="G16" s="35"/>
      <c r="H16" s="278">
        <v>0</v>
      </c>
      <c r="I16" s="278"/>
      <c r="J16" s="277"/>
      <c r="K16" s="278"/>
      <c r="L16" s="273"/>
      <c r="M16" s="279"/>
      <c r="N16" s="213"/>
      <c r="O16" s="273"/>
      <c r="P16" s="273">
        <v>0</v>
      </c>
      <c r="R16" s="274"/>
      <c r="S16" s="276"/>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8">
        <v>2.2000000000000002</v>
      </c>
      <c r="E20" s="218">
        <v>3.85</v>
      </c>
      <c r="F20" s="219">
        <v>6.0500000000000007</v>
      </c>
      <c r="G20" s="35"/>
      <c r="H20" s="215">
        <v>4076</v>
      </c>
      <c r="I20" s="215">
        <v>5750</v>
      </c>
      <c r="J20" s="221">
        <v>9826</v>
      </c>
      <c r="K20" s="215">
        <v>4318</v>
      </c>
      <c r="L20" s="213">
        <v>28.59</v>
      </c>
      <c r="M20" s="214">
        <v>4</v>
      </c>
      <c r="N20" s="213"/>
      <c r="O20" s="213">
        <v>1.8811848708664627</v>
      </c>
      <c r="P20" s="213">
        <v>0.41292439998595887</v>
      </c>
      <c r="R20" s="188">
        <v>0.56643673643940196</v>
      </c>
      <c r="S20" s="189" t="s">
        <v>162</v>
      </c>
    </row>
    <row r="21" spans="2:19" ht="15.75" outlineLevel="1">
      <c r="B21" s="34" t="s">
        <v>10</v>
      </c>
      <c r="C21" s="34"/>
      <c r="D21" s="218">
        <v>5.95</v>
      </c>
      <c r="E21" s="218">
        <v>7.25</v>
      </c>
      <c r="F21" s="219">
        <v>13.2</v>
      </c>
      <c r="G21" s="35"/>
      <c r="H21" s="215">
        <v>16467</v>
      </c>
      <c r="I21" s="215">
        <v>3260</v>
      </c>
      <c r="J21" s="221">
        <v>19727</v>
      </c>
      <c r="K21" s="215">
        <v>13298.5723</v>
      </c>
      <c r="L21" s="213">
        <v>64.650000000000006</v>
      </c>
      <c r="M21" s="214">
        <v>2</v>
      </c>
      <c r="N21" s="213"/>
      <c r="O21" s="213">
        <v>2.8266067159062183</v>
      </c>
      <c r="P21" s="213">
        <v>0.62044666648008018</v>
      </c>
      <c r="R21" s="188">
        <v>0.54795800484881119</v>
      </c>
      <c r="S21" s="189" t="s">
        <v>159</v>
      </c>
    </row>
    <row r="22" spans="2:19" ht="15.75" outlineLevel="1">
      <c r="B22" s="34" t="s">
        <v>11</v>
      </c>
      <c r="C22" s="34"/>
      <c r="D22" s="218">
        <v>4.5010752688172042</v>
      </c>
      <c r="E22" s="218">
        <v>4.6500000000000004</v>
      </c>
      <c r="F22" s="219">
        <v>9.1510752688172055</v>
      </c>
      <c r="G22" s="35"/>
      <c r="H22" s="215">
        <v>9900</v>
      </c>
      <c r="I22" s="215">
        <v>2666</v>
      </c>
      <c r="J22" s="221">
        <v>12566</v>
      </c>
      <c r="K22" s="215">
        <v>7238.1759999999977</v>
      </c>
      <c r="L22" s="213">
        <v>61.38</v>
      </c>
      <c r="M22" s="214">
        <v>6</v>
      </c>
      <c r="N22" s="213"/>
      <c r="O22" s="213">
        <v>1.5760517640697191</v>
      </c>
      <c r="P22" s="213">
        <v>0.34594698219402042</v>
      </c>
      <c r="R22" s="188">
        <v>0.64889368675269987</v>
      </c>
      <c r="S22" s="189" t="s">
        <v>159</v>
      </c>
    </row>
    <row r="23" spans="2:19" ht="15.75" outlineLevel="1">
      <c r="B23" s="34" t="s">
        <v>12</v>
      </c>
      <c r="C23" s="34"/>
      <c r="D23" s="218">
        <v>3.8107526881720428</v>
      </c>
      <c r="E23" s="218">
        <v>4.18</v>
      </c>
      <c r="F23" s="219">
        <v>7.9907526881720425</v>
      </c>
      <c r="G23" s="35"/>
      <c r="H23" s="215">
        <v>9756</v>
      </c>
      <c r="I23" s="215">
        <v>3580</v>
      </c>
      <c r="J23" s="221">
        <v>13336</v>
      </c>
      <c r="K23" s="215">
        <v>8134.2449999999999</v>
      </c>
      <c r="L23" s="213">
        <v>47.49</v>
      </c>
      <c r="M23" s="214">
        <v>6</v>
      </c>
      <c r="N23" s="213"/>
      <c r="O23" s="213">
        <v>1.1116242382360271</v>
      </c>
      <c r="P23" s="213">
        <v>0.24400407354543502</v>
      </c>
      <c r="R23" s="188">
        <v>0.592444563176734</v>
      </c>
      <c r="S23" s="189" t="s">
        <v>159</v>
      </c>
    </row>
    <row r="24" spans="2:19" ht="15.75" outlineLevel="1">
      <c r="B24" s="34" t="s">
        <v>3</v>
      </c>
      <c r="C24" s="34"/>
      <c r="D24" s="280">
        <v>4.7</v>
      </c>
      <c r="E24" s="280">
        <v>0.51</v>
      </c>
      <c r="F24" s="281">
        <v>5.21</v>
      </c>
      <c r="G24" s="35"/>
      <c r="H24" s="278">
        <v>7450</v>
      </c>
      <c r="I24" s="278"/>
      <c r="J24" s="277">
        <v>7450</v>
      </c>
      <c r="K24" s="278"/>
      <c r="L24" s="273"/>
      <c r="M24" s="279">
        <v>46</v>
      </c>
      <c r="N24" s="213"/>
      <c r="O24" s="273">
        <v>1.4049788628690452</v>
      </c>
      <c r="P24" s="273">
        <v>0.30839608744883301</v>
      </c>
      <c r="R24" s="274">
        <v>0.126876274495068</v>
      </c>
      <c r="S24" s="275" t="s">
        <v>159</v>
      </c>
    </row>
    <row r="25" spans="2:19" ht="15.75" outlineLevel="1">
      <c r="B25" s="48" t="s">
        <v>4</v>
      </c>
      <c r="C25" s="48"/>
      <c r="D25" s="280"/>
      <c r="E25" s="280"/>
      <c r="F25" s="281">
        <v>0</v>
      </c>
      <c r="G25" s="35"/>
      <c r="H25" s="278">
        <v>0</v>
      </c>
      <c r="I25" s="278"/>
      <c r="J25" s="277"/>
      <c r="K25" s="278"/>
      <c r="L25" s="273"/>
      <c r="M25" s="279"/>
      <c r="N25" s="213"/>
      <c r="O25" s="273"/>
      <c r="P25" s="273">
        <v>0</v>
      </c>
      <c r="R25" s="274"/>
      <c r="S25" s="276"/>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3"/>
      <c r="H27" s="224"/>
      <c r="I27" s="224"/>
      <c r="J27" s="66"/>
      <c r="K27" s="65"/>
      <c r="L27" s="180"/>
      <c r="M27" s="185"/>
      <c r="N27" s="180"/>
      <c r="O27" s="180"/>
      <c r="P27" s="180"/>
      <c r="R27" s="188"/>
      <c r="S27" s="190"/>
    </row>
    <row r="28" spans="2:19" ht="15.75" outlineLevel="1">
      <c r="B28" s="19" t="s">
        <v>172</v>
      </c>
      <c r="C28" s="20"/>
      <c r="D28" s="33"/>
      <c r="E28" s="33"/>
      <c r="F28" s="63"/>
      <c r="G28" s="225"/>
      <c r="H28" s="226"/>
      <c r="I28" s="226"/>
      <c r="J28" s="70"/>
      <c r="K28" s="226"/>
      <c r="L28" s="227"/>
      <c r="M28" s="228"/>
      <c r="N28" s="227"/>
      <c r="O28" s="183"/>
      <c r="P28" s="183"/>
      <c r="R28" s="188"/>
      <c r="S28" s="190"/>
    </row>
    <row r="29" spans="2:19" ht="15.75" outlineLevel="1">
      <c r="B29" s="20" t="s">
        <v>9</v>
      </c>
      <c r="C29" s="34"/>
      <c r="D29" s="218"/>
      <c r="E29" s="218">
        <v>10.89508985</v>
      </c>
      <c r="F29" s="219">
        <v>10.89508985</v>
      </c>
      <c r="G29" s="229"/>
      <c r="H29" s="230">
        <v>13187</v>
      </c>
      <c r="I29" s="230">
        <v>3163</v>
      </c>
      <c r="J29" s="221">
        <v>16350</v>
      </c>
      <c r="K29" s="230">
        <v>8300.0000000000018</v>
      </c>
      <c r="L29" s="231">
        <v>35.4</v>
      </c>
      <c r="M29" s="232">
        <v>6</v>
      </c>
      <c r="N29" s="231"/>
      <c r="O29" s="213">
        <v>2.1800000000000002</v>
      </c>
      <c r="P29" s="213">
        <v>0.47851500716927142</v>
      </c>
      <c r="R29" s="188">
        <v>0.67039859267148283</v>
      </c>
      <c r="S29" s="191" t="s">
        <v>162</v>
      </c>
    </row>
    <row r="30" spans="2:19" ht="15.75" outlineLevel="1">
      <c r="B30" s="20" t="s">
        <v>23</v>
      </c>
      <c r="C30" s="34"/>
      <c r="D30" s="218"/>
      <c r="E30" s="233">
        <v>1.85</v>
      </c>
      <c r="F30" s="234">
        <v>1.85</v>
      </c>
      <c r="G30" s="235"/>
      <c r="H30" s="236">
        <f>+J30-I30</f>
        <v>506</v>
      </c>
      <c r="I30" s="236">
        <v>4421</v>
      </c>
      <c r="J30" s="237">
        <v>4927</v>
      </c>
      <c r="K30" s="236">
        <v>2726</v>
      </c>
      <c r="L30" s="238">
        <v>1.5640000000000001</v>
      </c>
      <c r="M30" s="239">
        <v>2</v>
      </c>
      <c r="N30" s="238"/>
      <c r="O30" s="240">
        <v>0.32</v>
      </c>
      <c r="P30" s="213">
        <v>7.024073499732425E-2</v>
      </c>
      <c r="R30" s="188">
        <v>1.1277777777777777E-2</v>
      </c>
      <c r="S30" s="189" t="s">
        <v>165</v>
      </c>
    </row>
    <row r="31" spans="2:19" ht="15.75" outlineLevel="1">
      <c r="B31" s="20" t="s">
        <v>19</v>
      </c>
      <c r="C31" s="34"/>
      <c r="D31" s="218"/>
      <c r="E31" s="233">
        <v>2.5099999999999998</v>
      </c>
      <c r="F31" s="234">
        <v>2.5099999999999998</v>
      </c>
      <c r="G31" s="235"/>
      <c r="H31" s="236">
        <f>+J31-I31</f>
        <v>2470</v>
      </c>
      <c r="I31" s="236">
        <v>4329</v>
      </c>
      <c r="J31" s="237">
        <v>6799</v>
      </c>
      <c r="K31" s="236">
        <v>3361.0000000000005</v>
      </c>
      <c r="L31" s="238">
        <v>3.0459999999999998</v>
      </c>
      <c r="M31" s="239">
        <v>0</v>
      </c>
      <c r="N31" s="238"/>
      <c r="O31" s="240">
        <v>0.57999999999999996</v>
      </c>
      <c r="P31" s="213">
        <v>0.12731133218265017</v>
      </c>
      <c r="R31" s="188">
        <v>2.0592068516105025E-2</v>
      </c>
      <c r="S31" s="189" t="s">
        <v>164</v>
      </c>
    </row>
    <row r="32" spans="2:19" ht="15.75" outlineLevel="1">
      <c r="B32" s="20" t="s">
        <v>20</v>
      </c>
      <c r="C32" s="34"/>
      <c r="D32" s="218"/>
      <c r="E32" s="233">
        <v>10.36</v>
      </c>
      <c r="F32" s="234">
        <v>10.36</v>
      </c>
      <c r="G32" s="235"/>
      <c r="H32" s="236">
        <f>+J32-I32</f>
        <v>4792</v>
      </c>
      <c r="I32" s="236">
        <v>9030</v>
      </c>
      <c r="J32" s="237">
        <v>13822</v>
      </c>
      <c r="K32" s="236">
        <v>9129</v>
      </c>
      <c r="L32" s="238">
        <v>59.07</v>
      </c>
      <c r="M32" s="239">
        <v>5</v>
      </c>
      <c r="N32" s="238"/>
      <c r="O32" s="240">
        <v>1.46</v>
      </c>
      <c r="P32" s="213">
        <v>0.32047335342529187</v>
      </c>
      <c r="R32" s="188">
        <v>4.6324879899908182E-2</v>
      </c>
      <c r="S32" s="189" t="s">
        <v>163</v>
      </c>
    </row>
    <row r="33" spans="2:19" ht="60" outlineLevel="1">
      <c r="B33" s="241" t="s">
        <v>173</v>
      </c>
      <c r="C33" s="49"/>
      <c r="D33" s="218"/>
      <c r="E33" s="233">
        <v>34.1</v>
      </c>
      <c r="F33" s="234">
        <v>34.1</v>
      </c>
      <c r="G33" s="229"/>
      <c r="H33" s="236">
        <f>+J33-I33</f>
        <v>32749</v>
      </c>
      <c r="I33" s="236">
        <v>18996</v>
      </c>
      <c r="J33" s="237">
        <v>51745</v>
      </c>
      <c r="K33" s="236">
        <v>34554.019999999997</v>
      </c>
      <c r="L33" s="238">
        <v>179.96</v>
      </c>
      <c r="M33" s="239">
        <v>18</v>
      </c>
      <c r="N33" s="231"/>
      <c r="O33" s="240">
        <v>5.0999999999999996</v>
      </c>
      <c r="P33" s="213">
        <v>1.1194617140198551</v>
      </c>
      <c r="R33" s="212">
        <v>2.805130554283097E-2</v>
      </c>
      <c r="S33" s="242" t="s">
        <v>174</v>
      </c>
    </row>
    <row r="34" spans="2:19" ht="15.75" outlineLevel="1">
      <c r="B34" s="49" t="s">
        <v>46</v>
      </c>
      <c r="C34" s="49"/>
      <c r="D34" s="218"/>
      <c r="E34" s="218">
        <v>3.2</v>
      </c>
      <c r="F34" s="219">
        <v>3.2</v>
      </c>
      <c r="G34" s="229"/>
      <c r="H34" s="230">
        <v>5452</v>
      </c>
      <c r="I34" s="230"/>
      <c r="J34" s="221">
        <v>5452</v>
      </c>
      <c r="K34" s="215"/>
      <c r="L34" s="213"/>
      <c r="M34" s="214"/>
      <c r="N34" s="213"/>
      <c r="O34" s="213">
        <v>0.7</v>
      </c>
      <c r="P34" s="213">
        <v>0.15365160780664677</v>
      </c>
      <c r="R34" s="188"/>
    </row>
    <row r="35" spans="2:19" ht="173.25" outlineLevel="1">
      <c r="B35" s="210" t="s">
        <v>168</v>
      </c>
      <c r="C35" s="49"/>
      <c r="D35" s="218"/>
      <c r="E35" s="218">
        <v>7.0106196231578943</v>
      </c>
      <c r="F35" s="219">
        <v>7.0106196231578943</v>
      </c>
      <c r="G35" s="35"/>
      <c r="H35" s="215">
        <v>7404</v>
      </c>
      <c r="I35" s="215">
        <v>14707</v>
      </c>
      <c r="J35" s="221">
        <v>22111</v>
      </c>
      <c r="K35" s="215">
        <v>12161</v>
      </c>
      <c r="L35" s="36">
        <v>25.59</v>
      </c>
      <c r="M35" s="214">
        <v>49</v>
      </c>
      <c r="N35" s="36"/>
      <c r="O35" s="218">
        <v>2.1916666666666669</v>
      </c>
      <c r="P35" s="179">
        <v>0.48107586729938223</v>
      </c>
      <c r="R35" s="243" t="s">
        <v>175</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8">
        <v>4.2300000000000004</v>
      </c>
      <c r="E41" s="218"/>
      <c r="F41" s="219">
        <v>4.2300000000000004</v>
      </c>
      <c r="G41" s="35"/>
      <c r="H41" s="215">
        <v>4594</v>
      </c>
      <c r="I41" s="215">
        <v>1036</v>
      </c>
      <c r="J41" s="221">
        <v>5630</v>
      </c>
      <c r="K41" s="215">
        <v>2441</v>
      </c>
      <c r="L41" s="213">
        <v>6</v>
      </c>
      <c r="M41" s="214">
        <v>2</v>
      </c>
      <c r="N41" s="213"/>
      <c r="O41" s="213">
        <v>1.03</v>
      </c>
      <c r="P41" s="213">
        <v>0.22608736577263744</v>
      </c>
      <c r="R41" s="188"/>
    </row>
    <row r="42" spans="2:19" ht="31.5" outlineLevel="1">
      <c r="B42" s="49" t="s">
        <v>21</v>
      </c>
      <c r="C42" s="49"/>
      <c r="D42" s="218">
        <v>16.04</v>
      </c>
      <c r="E42" s="218">
        <v>2.4500000000000028</v>
      </c>
      <c r="F42" s="219">
        <v>18.490000000000002</v>
      </c>
      <c r="G42" s="35"/>
      <c r="H42" s="215">
        <v>22273</v>
      </c>
      <c r="I42" s="215">
        <v>4804</v>
      </c>
      <c r="J42" s="221">
        <v>27077</v>
      </c>
      <c r="K42" s="215">
        <v>13085</v>
      </c>
      <c r="L42" s="213">
        <v>12.5</v>
      </c>
      <c r="M42" s="214">
        <v>8</v>
      </c>
      <c r="N42" s="213"/>
      <c r="O42" s="213">
        <v>3.79</v>
      </c>
      <c r="P42" s="213">
        <v>0.83191370512455898</v>
      </c>
      <c r="R42" s="188"/>
    </row>
    <row r="43" spans="2:19" ht="15.75" outlineLevel="1">
      <c r="B43" s="34" t="s">
        <v>22</v>
      </c>
      <c r="C43" s="34"/>
      <c r="D43" s="218">
        <v>10.78</v>
      </c>
      <c r="E43" s="218"/>
      <c r="F43" s="219">
        <v>10.78</v>
      </c>
      <c r="G43" s="35"/>
      <c r="H43" s="215">
        <v>9491</v>
      </c>
      <c r="I43" s="215">
        <v>5742</v>
      </c>
      <c r="J43" s="221">
        <v>15233</v>
      </c>
      <c r="K43" s="215">
        <v>7890</v>
      </c>
      <c r="L43" s="213">
        <v>16.7</v>
      </c>
      <c r="M43" s="214">
        <v>4</v>
      </c>
      <c r="N43" s="213"/>
      <c r="O43" s="213">
        <v>1.59</v>
      </c>
      <c r="P43" s="213">
        <v>0.34900865201795483</v>
      </c>
      <c r="R43" s="188"/>
    </row>
    <row r="44" spans="2:19" ht="15.75" outlineLevel="1">
      <c r="B44" s="34" t="s">
        <v>29</v>
      </c>
      <c r="C44" s="34"/>
      <c r="D44" s="218">
        <v>3.75</v>
      </c>
      <c r="E44" s="218"/>
      <c r="F44" s="219">
        <v>3.75</v>
      </c>
      <c r="G44" s="35"/>
      <c r="H44" s="215">
        <v>3266</v>
      </c>
      <c r="I44" s="215">
        <v>2643</v>
      </c>
      <c r="J44" s="221">
        <v>5909</v>
      </c>
      <c r="K44" s="215"/>
      <c r="L44" s="213"/>
      <c r="M44" s="214">
        <v>21</v>
      </c>
      <c r="N44" s="213"/>
      <c r="O44" s="213">
        <v>1.79</v>
      </c>
      <c r="P44" s="213">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176</v>
      </c>
      <c r="C47" s="20"/>
      <c r="D47" s="33"/>
      <c r="E47" s="33"/>
      <c r="F47" s="63"/>
      <c r="G47" s="20"/>
      <c r="H47" s="69"/>
      <c r="I47" s="69"/>
      <c r="J47" s="70"/>
      <c r="K47" s="69"/>
      <c r="L47" s="183"/>
      <c r="M47" s="187"/>
      <c r="N47" s="183"/>
      <c r="O47" s="183"/>
      <c r="P47" s="183"/>
      <c r="R47" s="188"/>
    </row>
    <row r="48" spans="2:19" ht="15.75" outlineLevel="1">
      <c r="B48" s="49" t="s">
        <v>31</v>
      </c>
      <c r="C48" s="49"/>
      <c r="D48" s="218"/>
      <c r="E48" s="244">
        <v>12.5</v>
      </c>
      <c r="F48" s="234">
        <v>12.5</v>
      </c>
      <c r="G48" s="35"/>
      <c r="H48" s="245">
        <f>+J48-I48</f>
        <v>11351</v>
      </c>
      <c r="I48" s="245">
        <v>4255</v>
      </c>
      <c r="J48" s="237">
        <v>15606</v>
      </c>
      <c r="K48" s="215">
        <v>3026</v>
      </c>
      <c r="L48" s="246">
        <v>79.849999999999994</v>
      </c>
      <c r="M48" s="247">
        <v>3</v>
      </c>
      <c r="N48" s="213"/>
      <c r="O48" s="213">
        <v>0.91</v>
      </c>
      <c r="P48" s="213">
        <v>0.19974709014864084</v>
      </c>
      <c r="R48" s="188"/>
    </row>
    <row r="49" spans="2:19" ht="15.75" outlineLevel="1">
      <c r="B49" s="34" t="s">
        <v>41</v>
      </c>
      <c r="C49" s="34"/>
      <c r="E49" s="244">
        <v>17.57</v>
      </c>
      <c r="F49" s="234">
        <v>17.57</v>
      </c>
      <c r="G49" s="35"/>
      <c r="H49" s="245">
        <f>+J49-I49</f>
        <v>13526</v>
      </c>
      <c r="I49" s="245">
        <v>6628</v>
      </c>
      <c r="J49" s="237">
        <v>20154</v>
      </c>
      <c r="K49" s="215">
        <v>1026.1439999999998</v>
      </c>
      <c r="L49" s="246">
        <v>85.41</v>
      </c>
      <c r="M49" s="247">
        <v>2</v>
      </c>
      <c r="N49" s="213"/>
      <c r="O49" s="213">
        <v>0.83</v>
      </c>
      <c r="P49" s="213">
        <v>0.18218690639930976</v>
      </c>
      <c r="R49" s="188"/>
    </row>
    <row r="50" spans="2:19" ht="15.75" outlineLevel="1">
      <c r="B50" s="49" t="s">
        <v>24</v>
      </c>
      <c r="C50" s="49"/>
      <c r="D50" s="218"/>
      <c r="E50" s="244">
        <v>8.08</v>
      </c>
      <c r="F50" s="234">
        <v>8.08</v>
      </c>
      <c r="G50" s="35"/>
      <c r="H50" s="245">
        <f>+J50-I50</f>
        <v>6472</v>
      </c>
      <c r="I50" s="245">
        <v>4741</v>
      </c>
      <c r="J50" s="237">
        <v>11213</v>
      </c>
      <c r="K50" s="215">
        <v>2519</v>
      </c>
      <c r="L50" s="246">
        <v>40.33</v>
      </c>
      <c r="M50" s="247">
        <v>1</v>
      </c>
      <c r="N50" s="213"/>
      <c r="O50" s="213">
        <v>1.01</v>
      </c>
      <c r="P50" s="213">
        <v>0.22169731983530469</v>
      </c>
      <c r="R50" s="188"/>
    </row>
    <row r="51" spans="2:19" ht="15.75" outlineLevel="1">
      <c r="B51" s="49" t="s">
        <v>170</v>
      </c>
      <c r="C51" s="49"/>
      <c r="D51" s="218"/>
      <c r="E51" s="244">
        <v>1.18</v>
      </c>
      <c r="F51" s="234">
        <v>1.18</v>
      </c>
      <c r="G51" s="35"/>
      <c r="H51" s="245">
        <f>+J51-I51</f>
        <v>3766</v>
      </c>
      <c r="I51" s="245">
        <v>618</v>
      </c>
      <c r="J51" s="237">
        <v>4384</v>
      </c>
      <c r="K51" s="215"/>
      <c r="L51" s="246">
        <v>27.12</v>
      </c>
      <c r="M51" s="247">
        <v>2</v>
      </c>
      <c r="N51" s="213"/>
      <c r="O51" s="213"/>
      <c r="P51" s="213"/>
      <c r="R51" s="188"/>
    </row>
    <row r="52" spans="2:19" ht="15.75" outlineLevel="1">
      <c r="B52" s="41" t="s">
        <v>85</v>
      </c>
      <c r="C52" s="41"/>
      <c r="D52" s="173"/>
      <c r="E52" s="42">
        <v>39.33</v>
      </c>
      <c r="F52" s="61">
        <f>SUM(F48:F51)</f>
        <v>39.33</v>
      </c>
      <c r="G52" s="173"/>
      <c r="H52" s="224">
        <f t="shared" ref="H52:P52" si="8">SUM(H48:H51)</f>
        <v>35115</v>
      </c>
      <c r="I52" s="224">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8"/>
      <c r="E53" s="218"/>
      <c r="F53" s="219"/>
      <c r="G53" s="35"/>
      <c r="H53" s="215"/>
      <c r="I53" s="215"/>
      <c r="J53" s="221"/>
      <c r="K53" s="215"/>
      <c r="L53" s="213"/>
      <c r="M53" s="214"/>
      <c r="N53" s="213"/>
      <c r="O53" s="213"/>
      <c r="P53" s="213"/>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7"/>
      <c r="R54" s="207"/>
      <c r="S54" s="208"/>
    </row>
    <row r="55" spans="2:19" ht="15.75">
      <c r="B55" s="41"/>
      <c r="C55" s="41"/>
      <c r="D55" s="42"/>
      <c r="E55" s="42"/>
      <c r="F55" s="61"/>
      <c r="G55" s="43"/>
      <c r="H55" s="65"/>
      <c r="I55" s="65"/>
      <c r="J55" s="66"/>
      <c r="K55" s="65"/>
      <c r="L55" s="213"/>
      <c r="M55" s="214"/>
      <c r="N55" s="213"/>
      <c r="O55" s="180"/>
      <c r="P55" s="213"/>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8">
        <v>4</v>
      </c>
      <c r="E57" s="218"/>
      <c r="F57" s="219">
        <v>4</v>
      </c>
      <c r="G57" s="35"/>
      <c r="H57" s="215">
        <v>7641.2000000000007</v>
      </c>
      <c r="I57" s="215">
        <v>3274.7999999999997</v>
      </c>
      <c r="J57" s="221">
        <v>10916</v>
      </c>
      <c r="K57" s="215">
        <v>4584.72</v>
      </c>
      <c r="L57" s="213">
        <v>33.6</v>
      </c>
      <c r="M57" s="214">
        <v>8</v>
      </c>
      <c r="N57" s="213"/>
      <c r="O57" s="213">
        <v>1.67</v>
      </c>
      <c r="P57" s="213">
        <v>0.36656883576728588</v>
      </c>
      <c r="R57" s="188"/>
    </row>
    <row r="58" spans="2:19" ht="15.75">
      <c r="B58" s="38" t="s">
        <v>43</v>
      </c>
      <c r="C58" s="38"/>
      <c r="D58" s="218">
        <v>5</v>
      </c>
      <c r="E58" s="218"/>
      <c r="F58" s="219">
        <v>5</v>
      </c>
      <c r="G58" s="35"/>
      <c r="H58" s="215">
        <v>5264</v>
      </c>
      <c r="I58" s="215">
        <v>2256</v>
      </c>
      <c r="J58" s="221">
        <v>7520</v>
      </c>
      <c r="K58" s="215">
        <v>3158.4</v>
      </c>
      <c r="L58" s="213">
        <v>38.700000000000003</v>
      </c>
      <c r="M58" s="214">
        <v>24</v>
      </c>
      <c r="N58" s="213"/>
      <c r="O58" s="213">
        <v>1.35</v>
      </c>
      <c r="P58" s="213">
        <v>0.29632810076996169</v>
      </c>
      <c r="R58" s="188"/>
    </row>
    <row r="59" spans="2:19" ht="15.75">
      <c r="B59" s="34" t="s">
        <v>32</v>
      </c>
      <c r="C59" s="34"/>
      <c r="D59" s="218">
        <v>0.33</v>
      </c>
      <c r="E59" s="218"/>
      <c r="F59" s="219">
        <v>0.33</v>
      </c>
      <c r="G59" s="35"/>
      <c r="H59" s="215">
        <v>200</v>
      </c>
      <c r="I59" s="215"/>
      <c r="J59" s="221">
        <v>200</v>
      </c>
      <c r="K59" s="215"/>
      <c r="L59" s="213"/>
      <c r="M59" s="214">
        <v>4</v>
      </c>
      <c r="N59" s="213"/>
      <c r="O59" s="273">
        <v>1.68</v>
      </c>
      <c r="P59" s="273">
        <v>0.3687638587359523</v>
      </c>
      <c r="R59" s="188"/>
    </row>
    <row r="60" spans="2:19" ht="15.75">
      <c r="B60" s="34" t="s">
        <v>33</v>
      </c>
      <c r="C60" s="34"/>
      <c r="D60" s="218">
        <v>0.33</v>
      </c>
      <c r="E60" s="218"/>
      <c r="F60" s="219">
        <v>0.33</v>
      </c>
      <c r="G60" s="35"/>
      <c r="H60" s="215">
        <v>225</v>
      </c>
      <c r="I60" s="215"/>
      <c r="J60" s="221">
        <v>225</v>
      </c>
      <c r="K60" s="215"/>
      <c r="L60" s="213"/>
      <c r="M60" s="214">
        <v>4</v>
      </c>
      <c r="N60" s="213"/>
      <c r="O60" s="273"/>
      <c r="P60" s="273">
        <v>0</v>
      </c>
      <c r="R60" s="188"/>
    </row>
    <row r="61" spans="2:19" ht="15.75">
      <c r="B61" s="34" t="s">
        <v>34</v>
      </c>
      <c r="C61" s="34"/>
      <c r="D61" s="218">
        <v>0.51</v>
      </c>
      <c r="E61" s="218"/>
      <c r="F61" s="219">
        <v>0.51</v>
      </c>
      <c r="G61" s="35"/>
      <c r="H61" s="215">
        <v>300</v>
      </c>
      <c r="I61" s="215"/>
      <c r="J61" s="221">
        <v>300</v>
      </c>
      <c r="K61" s="215"/>
      <c r="L61" s="213"/>
      <c r="M61" s="214">
        <v>4</v>
      </c>
      <c r="N61" s="213"/>
      <c r="O61" s="273"/>
      <c r="P61" s="273">
        <v>0</v>
      </c>
      <c r="R61" s="188"/>
    </row>
    <row r="62" spans="2:19" ht="15.75">
      <c r="B62" s="34" t="s">
        <v>35</v>
      </c>
      <c r="C62" s="34"/>
      <c r="D62" s="218">
        <v>0.43</v>
      </c>
      <c r="E62" s="218"/>
      <c r="F62" s="219">
        <v>0.43</v>
      </c>
      <c r="G62" s="35"/>
      <c r="H62" s="215">
        <v>195</v>
      </c>
      <c r="I62" s="215"/>
      <c r="J62" s="221">
        <v>195</v>
      </c>
      <c r="K62" s="215"/>
      <c r="L62" s="213"/>
      <c r="M62" s="214">
        <v>4</v>
      </c>
      <c r="N62" s="213"/>
      <c r="O62" s="273"/>
      <c r="P62" s="273">
        <v>0</v>
      </c>
      <c r="R62" s="188"/>
    </row>
    <row r="63" spans="2:19" ht="15.75">
      <c r="B63" s="34" t="s">
        <v>36</v>
      </c>
      <c r="C63" s="34"/>
      <c r="D63" s="218">
        <v>0.34</v>
      </c>
      <c r="E63" s="218"/>
      <c r="F63" s="219">
        <v>0.34</v>
      </c>
      <c r="G63" s="35"/>
      <c r="H63" s="215">
        <v>180</v>
      </c>
      <c r="I63" s="215"/>
      <c r="J63" s="221">
        <v>180</v>
      </c>
      <c r="K63" s="215"/>
      <c r="L63" s="213"/>
      <c r="M63" s="214">
        <v>4</v>
      </c>
      <c r="N63" s="213"/>
      <c r="O63" s="273"/>
      <c r="P63" s="273">
        <v>0</v>
      </c>
      <c r="R63" s="188"/>
    </row>
    <row r="64" spans="2:19" ht="15.75">
      <c r="B64" s="34" t="s">
        <v>37</v>
      </c>
      <c r="C64" s="34"/>
      <c r="D64" s="218">
        <v>0.18</v>
      </c>
      <c r="E64" s="218"/>
      <c r="F64" s="219">
        <v>0.18</v>
      </c>
      <c r="G64" s="35"/>
      <c r="H64" s="215">
        <v>120</v>
      </c>
      <c r="I64" s="215"/>
      <c r="J64" s="221">
        <v>120</v>
      </c>
      <c r="K64" s="215"/>
      <c r="L64" s="213"/>
      <c r="M64" s="214">
        <v>4</v>
      </c>
      <c r="N64" s="213"/>
      <c r="O64" s="273"/>
      <c r="P64" s="273">
        <v>0</v>
      </c>
      <c r="R64" s="188"/>
    </row>
    <row r="65" spans="2:19" ht="15.75">
      <c r="B65" s="34" t="s">
        <v>38</v>
      </c>
      <c r="C65" s="34"/>
      <c r="D65" s="218">
        <v>0.26</v>
      </c>
      <c r="E65" s="218"/>
      <c r="F65" s="219">
        <v>0.26</v>
      </c>
      <c r="G65" s="35"/>
      <c r="H65" s="215">
        <v>120</v>
      </c>
      <c r="I65" s="215"/>
      <c r="J65" s="221">
        <v>120</v>
      </c>
      <c r="K65" s="215"/>
      <c r="L65" s="213"/>
      <c r="M65" s="214">
        <v>4</v>
      </c>
      <c r="N65" s="213"/>
      <c r="O65" s="273"/>
      <c r="P65" s="273">
        <v>0</v>
      </c>
      <c r="R65" s="188"/>
    </row>
    <row r="66" spans="2:19" ht="15.75">
      <c r="B66" s="34" t="s">
        <v>39</v>
      </c>
      <c r="C66" s="34"/>
      <c r="D66" s="218">
        <v>0.67</v>
      </c>
      <c r="E66" s="218"/>
      <c r="F66" s="219">
        <v>0.67</v>
      </c>
      <c r="G66" s="35"/>
      <c r="H66" s="215">
        <v>225</v>
      </c>
      <c r="I66" s="215"/>
      <c r="J66" s="221">
        <v>225</v>
      </c>
      <c r="K66" s="215"/>
      <c r="L66" s="213"/>
      <c r="M66" s="214">
        <v>4</v>
      </c>
      <c r="N66" s="213"/>
      <c r="O66" s="273"/>
      <c r="P66" s="273">
        <v>0</v>
      </c>
      <c r="R66" s="188"/>
    </row>
    <row r="67" spans="2:19" ht="15.75">
      <c r="B67" s="34" t="s">
        <v>40</v>
      </c>
      <c r="C67" s="34"/>
      <c r="D67" s="218">
        <v>1</v>
      </c>
      <c r="E67" s="218"/>
      <c r="F67" s="219">
        <v>1</v>
      </c>
      <c r="G67" s="35"/>
      <c r="H67" s="215">
        <v>255</v>
      </c>
      <c r="I67" s="215"/>
      <c r="J67" s="221">
        <v>255</v>
      </c>
      <c r="K67" s="215"/>
      <c r="L67" s="213"/>
      <c r="M67" s="214">
        <v>4</v>
      </c>
      <c r="N67" s="213"/>
      <c r="O67" s="273"/>
      <c r="P67" s="273">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5" t="s">
        <v>50</v>
      </c>
      <c r="C71" s="34"/>
      <c r="D71" s="218"/>
      <c r="E71" s="244">
        <v>8.9700000000000006</v>
      </c>
      <c r="F71" s="234">
        <v>8.9700000000000006</v>
      </c>
      <c r="G71" s="248"/>
      <c r="H71" s="245">
        <v>3098</v>
      </c>
      <c r="I71" s="245">
        <v>4646</v>
      </c>
      <c r="J71" s="237">
        <v>7744</v>
      </c>
      <c r="K71" s="245">
        <v>6818</v>
      </c>
      <c r="L71" s="246">
        <v>57</v>
      </c>
      <c r="M71" s="247">
        <v>4</v>
      </c>
      <c r="N71" s="246"/>
      <c r="O71" s="211">
        <v>0.96526377420445209</v>
      </c>
      <c r="P71" s="211">
        <v>0.21187761552003737</v>
      </c>
      <c r="R71" s="188"/>
    </row>
    <row r="72" spans="2:19" ht="15.75" outlineLevel="1">
      <c r="B72" s="225" t="s">
        <v>51</v>
      </c>
      <c r="C72" s="34"/>
      <c r="D72" s="218"/>
      <c r="E72" s="244">
        <v>9.26</v>
      </c>
      <c r="F72" s="234">
        <v>9.26</v>
      </c>
      <c r="G72" s="248"/>
      <c r="H72" s="245">
        <v>5612.6</v>
      </c>
      <c r="I72" s="245">
        <v>2405.4</v>
      </c>
      <c r="J72" s="237">
        <v>8018</v>
      </c>
      <c r="K72" s="245">
        <v>7217</v>
      </c>
      <c r="L72" s="246">
        <v>60.131999999999998</v>
      </c>
      <c r="M72" s="247">
        <v>3</v>
      </c>
      <c r="N72" s="246"/>
      <c r="O72" s="211">
        <v>1.54</v>
      </c>
      <c r="P72" s="211">
        <v>0.33803353717462298</v>
      </c>
      <c r="R72" s="188"/>
    </row>
    <row r="73" spans="2:19" ht="15.75" outlineLevel="1">
      <c r="B73" s="225" t="s">
        <v>152</v>
      </c>
      <c r="C73" s="73"/>
      <c r="D73" s="218"/>
      <c r="E73" s="244">
        <v>12.68</v>
      </c>
      <c r="F73" s="234">
        <v>12.68</v>
      </c>
      <c r="G73" s="248"/>
      <c r="H73" s="245">
        <v>7393.2</v>
      </c>
      <c r="I73" s="245">
        <v>4928.8</v>
      </c>
      <c r="J73" s="237">
        <v>12322</v>
      </c>
      <c r="K73" s="245">
        <v>11467</v>
      </c>
      <c r="L73" s="246">
        <v>75.81</v>
      </c>
      <c r="M73" s="247">
        <v>12</v>
      </c>
      <c r="N73" s="246"/>
      <c r="O73" s="211">
        <v>1.81</v>
      </c>
      <c r="P73" s="211">
        <v>0.39729915732861526</v>
      </c>
      <c r="R73" s="188"/>
    </row>
    <row r="74" spans="2:19" ht="15.75" outlineLevel="1">
      <c r="B74" s="225" t="s">
        <v>45</v>
      </c>
      <c r="C74" s="34"/>
      <c r="D74" s="218"/>
      <c r="E74" s="244">
        <v>7.22</v>
      </c>
      <c r="F74" s="234">
        <v>7.22</v>
      </c>
      <c r="G74" s="248"/>
      <c r="H74" s="245">
        <v>3861.6</v>
      </c>
      <c r="I74" s="245">
        <v>2574.4</v>
      </c>
      <c r="J74" s="237">
        <v>6436</v>
      </c>
      <c r="K74" s="245">
        <v>3566</v>
      </c>
      <c r="L74" s="246">
        <v>45.6</v>
      </c>
      <c r="M74" s="247">
        <v>4</v>
      </c>
      <c r="N74" s="246"/>
      <c r="O74" s="211">
        <v>1.23</v>
      </c>
      <c r="P74" s="211">
        <v>0.26998782514596503</v>
      </c>
      <c r="R74" s="188"/>
    </row>
    <row r="75" spans="2:19" ht="15.75">
      <c r="B75" s="34" t="s">
        <v>53</v>
      </c>
      <c r="C75" s="34"/>
      <c r="D75" s="218"/>
      <c r="E75" s="218">
        <v>16.53</v>
      </c>
      <c r="F75" s="219">
        <v>16.53</v>
      </c>
      <c r="G75" s="35"/>
      <c r="H75" s="215">
        <v>3499.6000000000004</v>
      </c>
      <c r="I75" s="215">
        <v>5249.4</v>
      </c>
      <c r="J75" s="221">
        <v>8749</v>
      </c>
      <c r="K75" s="215">
        <v>6561.75</v>
      </c>
      <c r="L75" s="213">
        <v>129</v>
      </c>
      <c r="M75" s="214">
        <v>4</v>
      </c>
      <c r="N75" s="213"/>
      <c r="O75" s="213">
        <v>0.91</v>
      </c>
      <c r="P75" s="213">
        <v>0.19974709014864084</v>
      </c>
      <c r="R75" s="188"/>
    </row>
    <row r="76" spans="2:19" ht="15.75">
      <c r="B76" s="34" t="s">
        <v>54</v>
      </c>
      <c r="C76" s="34"/>
      <c r="D76" s="218"/>
      <c r="E76" s="218">
        <v>20.010000000000002</v>
      </c>
      <c r="F76" s="219">
        <v>20.010000000000002</v>
      </c>
      <c r="G76" s="35"/>
      <c r="H76" s="215">
        <v>4972</v>
      </c>
      <c r="I76" s="215">
        <v>7458</v>
      </c>
      <c r="J76" s="221">
        <v>12430</v>
      </c>
      <c r="K76" s="215">
        <v>11743</v>
      </c>
      <c r="L76" s="213">
        <v>150</v>
      </c>
      <c r="M76" s="214">
        <v>4</v>
      </c>
      <c r="N76" s="213"/>
      <c r="O76" s="213">
        <v>0.81</v>
      </c>
      <c r="P76" s="213">
        <v>0.17779686046197701</v>
      </c>
      <c r="R76" s="188"/>
    </row>
    <row r="77" spans="2:19" ht="15.75">
      <c r="B77" s="34" t="s">
        <v>52</v>
      </c>
      <c r="C77" s="34"/>
      <c r="D77" s="218"/>
      <c r="E77" s="218">
        <v>17.309999999999999</v>
      </c>
      <c r="F77" s="219">
        <v>17.309999999999999</v>
      </c>
      <c r="G77" s="35"/>
      <c r="H77" s="215">
        <v>5700</v>
      </c>
      <c r="I77" s="215">
        <v>8550</v>
      </c>
      <c r="J77" s="221">
        <v>14250</v>
      </c>
      <c r="K77" s="215">
        <v>10687.5</v>
      </c>
      <c r="L77" s="213">
        <v>115</v>
      </c>
      <c r="M77" s="214">
        <v>4</v>
      </c>
      <c r="N77" s="213"/>
      <c r="O77" s="213">
        <v>1.014</v>
      </c>
      <c r="P77" s="213">
        <v>0.22257532902277122</v>
      </c>
      <c r="R77" s="188"/>
    </row>
    <row r="78" spans="2:19" ht="15.75">
      <c r="B78" s="41" t="s">
        <v>85</v>
      </c>
      <c r="C78" s="20"/>
      <c r="D78" s="42">
        <f>SUM(D71:D77)</f>
        <v>0</v>
      </c>
      <c r="E78" s="173">
        <f t="shared" ref="E78:P78" si="11">SUM(E71:E77)</f>
        <v>91.98</v>
      </c>
      <c r="F78" s="61">
        <f t="shared" si="11"/>
        <v>91.98</v>
      </c>
      <c r="G78" s="223">
        <f t="shared" si="11"/>
        <v>0</v>
      </c>
      <c r="H78" s="224">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6" customFormat="1" ht="21">
      <c r="B80" s="249" t="s">
        <v>55</v>
      </c>
      <c r="C80" s="250"/>
      <c r="D80" s="251">
        <f>+D78+D68</f>
        <v>13.049999999999999</v>
      </c>
      <c r="E80" s="251">
        <f t="shared" ref="E80:P80" si="12">+E78+E68</f>
        <v>91.98</v>
      </c>
      <c r="F80" s="251">
        <f t="shared" si="12"/>
        <v>105.03</v>
      </c>
      <c r="G80" s="251">
        <f t="shared" si="12"/>
        <v>0</v>
      </c>
      <c r="H80" s="252">
        <f t="shared" si="12"/>
        <v>48862.2</v>
      </c>
      <c r="I80" s="252">
        <f t="shared" si="12"/>
        <v>41342.800000000003</v>
      </c>
      <c r="J80" s="252">
        <f t="shared" si="12"/>
        <v>90205</v>
      </c>
      <c r="K80" s="252">
        <f t="shared" si="12"/>
        <v>65803.37</v>
      </c>
      <c r="L80" s="253">
        <f t="shared" si="12"/>
        <v>704.8420000000001</v>
      </c>
      <c r="M80" s="254">
        <f t="shared" si="12"/>
        <v>103</v>
      </c>
      <c r="N80" s="253">
        <f t="shared" si="12"/>
        <v>0</v>
      </c>
      <c r="O80" s="253">
        <f t="shared" si="12"/>
        <v>12.979263774204451</v>
      </c>
      <c r="P80" s="253">
        <f t="shared" si="12"/>
        <v>2.8489782100758294</v>
      </c>
      <c r="Q80" s="253"/>
      <c r="R80" s="253"/>
      <c r="S80" s="255"/>
    </row>
    <row r="81" spans="2:19" ht="15.75">
      <c r="B81" s="41"/>
      <c r="C81" s="41"/>
      <c r="D81" s="42"/>
      <c r="E81" s="42"/>
      <c r="F81" s="42"/>
      <c r="G81" s="43"/>
      <c r="H81" s="65"/>
      <c r="I81" s="65"/>
      <c r="J81" s="65"/>
      <c r="K81" s="65"/>
      <c r="L81" s="180"/>
      <c r="M81" s="185"/>
      <c r="N81" s="180"/>
      <c r="O81" s="180"/>
      <c r="P81" s="180"/>
      <c r="R81" s="188"/>
    </row>
    <row r="82" spans="2:19" ht="29.25" customHeight="1">
      <c r="B82" s="257" t="s">
        <v>47</v>
      </c>
      <c r="C82" s="258"/>
      <c r="D82" s="259">
        <f>+D80+D54+D38</f>
        <v>93.616922956989242</v>
      </c>
      <c r="E82" s="259">
        <f t="shared" ref="E82:P82" si="13">+E80+E54+E38</f>
        <v>241.89570947315789</v>
      </c>
      <c r="F82" s="259">
        <f t="shared" si="13"/>
        <v>335.51263243014716</v>
      </c>
      <c r="G82" s="259">
        <f t="shared" si="13"/>
        <v>0</v>
      </c>
      <c r="H82" s="260">
        <f t="shared" si="13"/>
        <v>269845.2</v>
      </c>
      <c r="I82" s="260">
        <f t="shared" si="13"/>
        <v>172449.8</v>
      </c>
      <c r="J82" s="260">
        <f t="shared" si="13"/>
        <v>442295</v>
      </c>
      <c r="K82" s="260">
        <f t="shared" si="13"/>
        <v>229146.19729999997</v>
      </c>
      <c r="L82" s="261">
        <f t="shared" si="13"/>
        <v>1565.5820000000001</v>
      </c>
      <c r="M82" s="262">
        <f t="shared" si="13"/>
        <v>387</v>
      </c>
      <c r="N82" s="261">
        <f t="shared" si="13"/>
        <v>0</v>
      </c>
      <c r="O82" s="261">
        <f t="shared" si="13"/>
        <v>53.239786105345331</v>
      </c>
      <c r="P82" s="261">
        <f t="shared" si="13"/>
        <v>11.686255334811834</v>
      </c>
      <c r="Q82" s="205"/>
      <c r="R82" s="205"/>
      <c r="S82" s="206"/>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K28" s="289"/>
      <c r="L28" s="108"/>
    </row>
    <row r="29" spans="1:22" ht="18" customHeight="1" thickBot="1">
      <c r="B29" s="104" t="s">
        <v>103</v>
      </c>
      <c r="C29" s="105">
        <v>2017</v>
      </c>
      <c r="D29" s="105">
        <v>2018</v>
      </c>
      <c r="E29" s="105">
        <v>2019</v>
      </c>
      <c r="F29" s="106" t="s">
        <v>104</v>
      </c>
      <c r="I29" s="79"/>
      <c r="K29" s="290"/>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Proyectos</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Dilcia Villanueva Villanueva</cp:lastModifiedBy>
  <cp:lastPrinted>2018-03-02T22:59:40Z</cp:lastPrinted>
  <dcterms:created xsi:type="dcterms:W3CDTF">2014-03-31T19:24:03Z</dcterms:created>
  <dcterms:modified xsi:type="dcterms:W3CDTF">2018-04-11T22:14:23Z</dcterms:modified>
</cp:coreProperties>
</file>