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eroR\Desktop\Pre Fiscalización\5 Presupuesto\2 Ejecución presupuesto\"/>
    </mc:Choice>
  </mc:AlternateContent>
  <bookViews>
    <workbookView xWindow="0" yWindow="0" windowWidth="20490" windowHeight="8940"/>
  </bookViews>
  <sheets>
    <sheet name="Plantilla Ejecución" sheetId="1" r:id="rId1"/>
    <sheet name="Certificación" sheetId="2" r:id="rId2"/>
  </sheets>
  <externalReferences>
    <externalReference r:id="rId3"/>
    <externalReference r:id="rId4"/>
  </externalReferences>
  <definedNames>
    <definedName name="__IntlFixup" hidden="1">TRUE</definedName>
    <definedName name="_Fill" localSheetId="0" hidden="1">#REF!</definedName>
    <definedName name="_Fill" hidden="1">#REF!</definedName>
    <definedName name="_Key1" localSheetId="0" hidden="1">'[1]ANALISIS STO DGO'!#REF!</definedName>
    <definedName name="_Key1" hidden="1">'[1]ANALISIS STO DGO'!#REF!</definedName>
    <definedName name="_Key2" localSheetId="0" hidden="1">'[2]ANALISIS STO DGO'!#REF!</definedName>
    <definedName name="_Key2" hidden="1">'[2]ANALISIS STO DGO'!#REF!</definedName>
    <definedName name="_Order1" hidden="1">255</definedName>
    <definedName name="_Order2" hidden="1">255</definedName>
    <definedName name="_Sort" localSheetId="0" hidden="1">'[2]ANALISIS STO DGO'!#REF!</definedName>
    <definedName name="_Sort" hidden="1">'[2]ANALISIS STO DGO'!#REF!</definedName>
    <definedName name="aes" hidden="1">{"CONSEJO",#N/A,FALSE,"Dist p0";"CONSEJO",#N/A,FALSE,"Ficha CODICE"}</definedName>
    <definedName name="alfred" hidden="1">{"'Sheet1'!$A$1:$F$99"}</definedName>
    <definedName name="Andres" hidden="1">{"'Sheet1'!$A$1:$F$99"}</definedName>
    <definedName name="Andres." hidden="1">{"'Sheet1'!$A$1:$F$99"}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G_Del" hidden="1">15</definedName>
    <definedName name="BG_Ins" hidden="1">4</definedName>
    <definedName name="BG_Mod" hidden="1">6</definedName>
    <definedName name="Caratula" hidden="1">{"'Sheet1'!$A$1:$F$99"}</definedName>
    <definedName name="cualquiera" hidden="1">{"uno",#N/A,FALSE,"Dist total";"COMENTARIO",#N/A,FALSE,"Ficha CODICE"}</definedName>
    <definedName name="dd" hidden="1">{#N/A,#N/A,FALSE,"DailyOutage"}</definedName>
    <definedName name="dm" hidden="1">{"'Sheet1'!$A$1:$F$99"}</definedName>
    <definedName name="edd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fd" hidden="1">{"'Sheet1'!$A$1:$F$99"}</definedName>
    <definedName name="fjfj" hidden="1">{"'Sheet1'!$A$1:$F$99"}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ola" hidden="1">{"ANAR",#N/A,FALSE,"Dist total";"MARGEN",#N/A,FALSE,"Dist total";"COMENTARIO",#N/A,FALSE,"Ficha CODICE";"CONSEJO",#N/A,FALSE,"Dist p0";"uno",#N/A,FALSE,"Dist total"}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jfk" hidden="1">{"ANAR",#N/A,FALSE,"Dist total";"MARGEN",#N/A,FALSE,"Dist total";"COMENTARIO",#N/A,FALSE,"Ficha CODICE";"CONSEJO",#N/A,FALSE,"Dist p0";"uno",#N/A,FALSE,"Dist total"}</definedName>
    <definedName name="jp" hidden="1">{"uno",#N/A,FALSE,"Dist total";"COMENTARIO",#N/A,FALSE,"Ficha CODICE"}</definedName>
    <definedName name="Julio" hidden="1">{#N/A,#N/A,FALSE,"DailyOutage"}</definedName>
    <definedName name="junio" hidden="1">{#N/A,#N/A,FALSE,"DailyOutage"}</definedName>
    <definedName name="kaira" hidden="1">{"'Sheet1'!$A$1:$F$99"}</definedName>
    <definedName name="kaira2" hidden="1">{"'Sheet1'!$A$1:$F$99"}</definedName>
    <definedName name="kj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Octubre" hidden="1">{#N/A,#N/A,FALSE,"DailyOutage"}</definedName>
    <definedName name="OTRO" hidden="1">{#N/A,#N/A,FALSE,"DailyOutage"}</definedName>
    <definedName name="OTROS" hidden="1">{#N/A,#N/A,FALSE,"DailyOutage"}</definedName>
    <definedName name="pipito" hidden="1">{"'Sheet1'!$A$1:$F$99"}</definedName>
    <definedName name="pipito2" hidden="1">{"'Sheet1'!$A$1:$F$99"}</definedName>
    <definedName name="PREDESPACHADO" hidden="1">{#N/A,#N/A,FALSE,"Despacho potencia";#N/A,#N/A,FALSE,"DESPACHO EN OM"}</definedName>
    <definedName name="q" hidden="1">{"ANAR",#N/A,FALSE,"Dist total";"MARGEN",#N/A,FALSE,"Dist total";"COMENTARIO",#N/A,FALSE,"Ficha CODICE";"CONSEJO",#N/A,FALSE,"Dist p0";"uno",#N/A,FALSE,"Dist total"}</definedName>
    <definedName name="qqqq" hidden="1">{#N/A,#N/A,FALSE,"DailyOutage"}</definedName>
    <definedName name="qqqqqq" hidden="1">{#N/A,#N/A,FALSE,"DailyOutage"}</definedName>
    <definedName name="rtyf" hidden="1">{"ANAR",#N/A,FALSE,"Dist total";"MARGEN",#N/A,FALSE,"Dist total";"COMENTARIO",#N/A,FALSE,"Ficha CODICE";"CONSEJO",#N/A,FALSE,"Dist p0";"uno",#N/A,FALSE,"Dist total"}</definedName>
    <definedName name="sa" hidden="1">{"'Sheet1'!$A$1:$F$99"}</definedName>
    <definedName name="sencount" hidden="1">1</definedName>
    <definedName name="test5" hidden="1">{#N/A,#N/A,FALSE,"Despacho potencia";#N/A,#N/A,FALSE,"DESPACHO EN OM"}</definedName>
    <definedName name="TTT" hidden="1">{#N/A,#N/A,TRUE,"AYEPER.XLS"}</definedName>
    <definedName name="utt" hidden="1">{"ANAR",#N/A,FALSE,"Dist total";"MARGEN",#N/A,FALSE,"Dist total";"COMENTARIO",#N/A,FALSE,"Ficha CODICE";"CONSEJO",#N/A,FALSE,"Dist p0";"uno",#N/A,FALSE,"Dist total"}</definedName>
    <definedName name="wrn.Aging._.and._.Trend._.Analysis." hidden="1">{#N/A,#N/A,FALSE,"Aging Summary";#N/A,#N/A,FALSE,"Ratio Analysis";#N/A,#N/A,FALSE,"Test 120 Day Accts";#N/A,#N/A,FALSE,"Tickmarks"}</definedName>
    <definedName name="wrn.ANALISIS." hidden="1">{"ANAR",#N/A,FALSE,"Dist total";"MARGEN",#N/A,FALSE,"Dist total";"COMENTARIO",#N/A,FALSE,"Ficha CODICE";"CONSEJO",#N/A,FALSE,"Dist p0";"uno",#N/A,FALSE,"Dist total"}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astal._.Technology._.Dominicana." hidden="1">{#N/A,#N/A,FALSE,"DailyOutage"}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hidden="1">{#N/A,#N/A,TRUE,"AYEPER.XLS"}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REDESPACHO." hidden="1">{#N/A,#N/A,FALSE,"Despacho potencia";#N/A,#N/A,FALSE,"DESPACHO EN OM"}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tarifas." hidden="1">{"EVOLUCIÓN TRIFAS",#N/A,FALSE,"Consumos Típicos";"variación tarifas",#N/A,FALSE,"Consumos Típicos";"Spread",#N/A,FALSE,"Emisión a mix Marzo-95"}</definedName>
    <definedName name="x" hidden="1">{"CONSEJO",#N/A,FALSE,"Dist p0";"CONSEJO",#N/A,FALSE,"Ficha CODICE"}</definedName>
    <definedName name="xx" hidden="1">{"uno",#N/A,FALSE,"Dist total";"COMENTARIO",#N/A,FALSE,"Ficha CODICE"}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1" l="1"/>
  <c r="N86" i="1"/>
  <c r="Q86" i="1"/>
  <c r="R86" i="1"/>
  <c r="S74" i="1"/>
  <c r="S75" i="1"/>
  <c r="E76" i="1"/>
  <c r="G76" i="1"/>
  <c r="H76" i="1"/>
  <c r="I76" i="1"/>
  <c r="J76" i="1"/>
  <c r="S76" i="1" s="1"/>
  <c r="K76" i="1"/>
  <c r="L76" i="1"/>
  <c r="M76" i="1"/>
  <c r="M84" i="1" s="1"/>
  <c r="N76" i="1"/>
  <c r="O76" i="1"/>
  <c r="P76" i="1"/>
  <c r="Q76" i="1"/>
  <c r="R76" i="1"/>
  <c r="S77" i="1"/>
  <c r="S78" i="1"/>
  <c r="I79" i="1"/>
  <c r="M79" i="1"/>
  <c r="N79" i="1"/>
  <c r="O79" i="1"/>
  <c r="P79" i="1"/>
  <c r="Q79" i="1"/>
  <c r="R79" i="1"/>
  <c r="E80" i="1"/>
  <c r="E79" i="1" s="1"/>
  <c r="E84" i="1" s="1"/>
  <c r="G80" i="1"/>
  <c r="G79" i="1" s="1"/>
  <c r="H80" i="1"/>
  <c r="H79" i="1" s="1"/>
  <c r="H84" i="1" s="1"/>
  <c r="J80" i="1"/>
  <c r="J79" i="1" s="1"/>
  <c r="J84" i="1" s="1"/>
  <c r="K80" i="1"/>
  <c r="K79" i="1" s="1"/>
  <c r="K84" i="1" s="1"/>
  <c r="L80" i="1"/>
  <c r="L79" i="1" s="1"/>
  <c r="L84" i="1" s="1"/>
  <c r="S81" i="1"/>
  <c r="E82" i="1"/>
  <c r="S82" i="1"/>
  <c r="S83" i="1"/>
  <c r="I84" i="1"/>
  <c r="N84" i="1"/>
  <c r="O84" i="1"/>
  <c r="P84" i="1"/>
  <c r="Q84" i="1"/>
  <c r="R84" i="1"/>
  <c r="F86" i="1"/>
  <c r="E86" i="1" l="1"/>
  <c r="G84" i="1"/>
  <c r="S84" i="1" s="1"/>
  <c r="S79" i="1"/>
  <c r="O86" i="1"/>
  <c r="M86" i="1"/>
  <c r="S80" i="1"/>
  <c r="I86" i="1" l="1"/>
  <c r="J86" i="1"/>
  <c r="H86" i="1"/>
  <c r="K86" i="1"/>
  <c r="L86" i="1"/>
  <c r="G86" i="1" l="1"/>
  <c r="S86" i="1"/>
</calcChain>
</file>

<file path=xl/sharedStrings.xml><?xml version="1.0" encoding="utf-8"?>
<sst xmlns="http://schemas.openxmlformats.org/spreadsheetml/2006/main" count="239" uniqueCount="237">
  <si>
    <t>Fecha de imputación: hasta el [día] de [mes] del [año]</t>
  </si>
  <si>
    <t>Fecha de registro: hasta el [día] de [mes] del [año]</t>
  </si>
  <si>
    <t>SAP</t>
  </si>
  <si>
    <t>Fuente: [fuente]</t>
  </si>
  <si>
    <t>Fecha de Aprobación Presupuesto:  13 de Diciembre 2019</t>
  </si>
  <si>
    <t>Fuente: Resolución Consejo de Administración</t>
  </si>
  <si>
    <t>Fuente: [Resolución del Consejo]</t>
  </si>
  <si>
    <t>TOTAL GASTOS Y APLICACIONES FINANCIERAS</t>
  </si>
  <si>
    <t>TOTAL APLICACIONES FINANCIERAS</t>
  </si>
  <si>
    <t>4.3.5 - DISMINUCIÓN DEPÓSITOS FONDOS DE TERCEROS</t>
  </si>
  <si>
    <t>Disminución depósitos fondos de terceros</t>
  </si>
  <si>
    <t>4.3.5</t>
  </si>
  <si>
    <t>4.3 - DISMINUCIÓN DE FONDOS DE TERCEROS</t>
  </si>
  <si>
    <t>Disminución de fondos de terceros</t>
  </si>
  <si>
    <t>4.2.2 - DISMINUCIÓN DE PASIVOS NO CORRIENTES</t>
  </si>
  <si>
    <t>Disminución de pasivos no corrientes</t>
  </si>
  <si>
    <t>4.2.2</t>
  </si>
  <si>
    <t>4.2.1 - DISMINUCIÓN DE PASIVOS CORRIENTES</t>
  </si>
  <si>
    <t>Disminución de pasivos corrientes</t>
  </si>
  <si>
    <t>4.2.1</t>
  </si>
  <si>
    <t>4.2 - DISMINUCIÓN DE PASIVOS</t>
  </si>
  <si>
    <t>Disminución de pasivos</t>
  </si>
  <si>
    <t>4.1.2 - INCREMENTO DE ACTIVOS FINANCIEROS NO CORRIENTES</t>
  </si>
  <si>
    <t>Incremento de activos financieros no corrientes</t>
  </si>
  <si>
    <t>4.1.2</t>
  </si>
  <si>
    <t>4.1.1 - INCREMENTO DE ACTIVOS FINANCIEROS CORRIENTES</t>
  </si>
  <si>
    <t>Incremento de activos financieros corrientes</t>
  </si>
  <si>
    <t>4.1.1</t>
  </si>
  <si>
    <t>4.1 - INCREMENTO DE ACTIVOS FINANCIEROS</t>
  </si>
  <si>
    <t>Incremento de activos financieros</t>
  </si>
  <si>
    <t>4 - APLICACIONES FINANCIERAS</t>
  </si>
  <si>
    <t>Total Gastos</t>
  </si>
  <si>
    <t>2.9.4 - COMISIONES Y OTROS GASTOS BANCARIOS DE LA DEUDA PÚBLICA</t>
  </si>
  <si>
    <t>COMISIONES Y OTROS GASTOS BANCARIOS DE LA DEUDA PÚBLICA</t>
  </si>
  <si>
    <t>2.9.4</t>
  </si>
  <si>
    <t>2.9.2 - INTERESES DE LA DEUDA PUBLICA EXTERNA</t>
  </si>
  <si>
    <t>INTERESES DE LA DEUDA PUBLICA EXTERNA</t>
  </si>
  <si>
    <t>2.9.2</t>
  </si>
  <si>
    <t>2.9.1 - INTERESES DE LA DEUDA PÚBLICA INTERNA</t>
  </si>
  <si>
    <t>INTERESES DE LA DEUDA PÚBLICA INTERNA</t>
  </si>
  <si>
    <t>2.9.1</t>
  </si>
  <si>
    <t>2.9 - GASTOS FINANCIEROS</t>
  </si>
  <si>
    <t>GASTOS FINANCIEROS</t>
  </si>
  <si>
    <t>2.8.2 - ADQUISICIÓN DE TÍTULOS VALORES REPRESENTATIVOS DE DEUDA</t>
  </si>
  <si>
    <t>ADQUISICIÓN DE TÍTULOS VALORES REPRESENTATIVOS DE DEUDA</t>
  </si>
  <si>
    <t>2.8.2</t>
  </si>
  <si>
    <t>2.8.1 - CONCESIÓN DE PRESTAMOS</t>
  </si>
  <si>
    <t>CONCESIÓN DE PRESTAMOS</t>
  </si>
  <si>
    <t>2.8.1</t>
  </si>
  <si>
    <t>2.8 - ADQUISICION DE ACTIVOS FINANCIEROS CON FINES DE POLÍTICA</t>
  </si>
  <si>
    <t>ADQUISICION DE ACTIVOS FINANCIEROS CON FINES DE POLÍTICA</t>
  </si>
  <si>
    <t>2.7.4 - GASTOS QUE SE ASIGNARÁN DURANTE EL EJERCICIO PARA INVERSIÓN (ART. 32 Y 33 LEY 423-06)</t>
  </si>
  <si>
    <t>GASTOS QUE SE ASIGNARÁN DURANTE EL EJERCICIO PARA INVERSIÓN (ART. 32 Y 33 LEY 423-06)</t>
  </si>
  <si>
    <t>2.7.4</t>
  </si>
  <si>
    <t>2.7.3 - CONSTRUCCIONES EN BIENES CONCESIONADOS</t>
  </si>
  <si>
    <t>CONSTRUCCIONES EN BIENES CONCESIONADOS</t>
  </si>
  <si>
    <t>2.7.3</t>
  </si>
  <si>
    <t>2.7.2 - INFRAESTRUCTURA</t>
  </si>
  <si>
    <t>INFRAESTRUCTURA</t>
  </si>
  <si>
    <t>2.7.2</t>
  </si>
  <si>
    <t>2.7.1 - OBRAS EN EDIFICACIONES</t>
  </si>
  <si>
    <t>OBRAS EN EDIFICACIONES</t>
  </si>
  <si>
    <t>2.7.1</t>
  </si>
  <si>
    <t>2.7 - OBRAS</t>
  </si>
  <si>
    <t>OBRAS</t>
  </si>
  <si>
    <t>2.6.9 - EDIFICIOS, ESTRUCTURAS, TIERRAS, TERRENOS Y OBJETOS DE VALOR</t>
  </si>
  <si>
    <t>EDIFICIOS, ESTRUCTURAS, TIERRAS, TERRENOS Y OBJETOS DE VALOR</t>
  </si>
  <si>
    <t>2.6.9</t>
  </si>
  <si>
    <t>2.6.8 - BIENES INTANGIBLES</t>
  </si>
  <si>
    <t>BIENES INTANGIBLES</t>
  </si>
  <si>
    <t>2.6.8</t>
  </si>
  <si>
    <t>2.6.7 - ACTIVOS BIÓLOGICOS CULTIVABLES</t>
  </si>
  <si>
    <t>ACTIVOS BIÓLOGICOS CULTIVABLES</t>
  </si>
  <si>
    <t>2.6.7</t>
  </si>
  <si>
    <t>2.6.6 - EQUIPOS DE DEFENSA Y SEGURIDAD</t>
  </si>
  <si>
    <t>EQUIPOS DE DEFENSA Y SEGURIDAD</t>
  </si>
  <si>
    <t>2.6.6</t>
  </si>
  <si>
    <t>2.6.5 - MAQUINARIA, OTROS EQUIPOS Y HERRAMIENTAS</t>
  </si>
  <si>
    <t>MAQUINARIA, OTROS EQUIPOS Y HERRAMIENTAS</t>
  </si>
  <si>
    <t>2.6.5</t>
  </si>
  <si>
    <t>2.6.4 - VEHÍCULOS Y EQUIPO DE TRANSPORTE, TRACCIÓN Y ELEVACIÓN</t>
  </si>
  <si>
    <t>VEHÍCULOS Y EQUIPO DE TRANSPORTE, TRACCIÓN Y ELEVACIÓN</t>
  </si>
  <si>
    <t>2.6.4</t>
  </si>
  <si>
    <t>2.6.3 - EQUIPO E INSTRUMENTAL, CIENTÍFICO Y LABORATORIO</t>
  </si>
  <si>
    <t>EQUIPO E INSTRUMENTAL, CIENTÍFICO Y LABORATORIO</t>
  </si>
  <si>
    <t>2.6.3</t>
  </si>
  <si>
    <t>2.6.2 - MOBILIARIO Y EQUIPO EDUCACIONAL Y RECREATIVO</t>
  </si>
  <si>
    <t>MOBILIARIO Y EQUIPO EDUCACIONAL Y RECREATIVO</t>
  </si>
  <si>
    <t>2.6.2</t>
  </si>
  <si>
    <t>2.6.1 - MOBILIARIO Y EQUIPO</t>
  </si>
  <si>
    <t>MOBILIARIO Y EQUIPO</t>
  </si>
  <si>
    <t>2.6.1</t>
  </si>
  <si>
    <t>2.6 - BIENES MUEBLES, INMUEBLES E INTANGIBLES</t>
  </si>
  <si>
    <t>BIENES MUEBLES, INMUEBLES E INTANGIBLES</t>
  </si>
  <si>
    <t>2.5.9 - TRANSFERENCIAS DE CAPITAL A OTRAS INSTITUCIONES PÚBLICAS</t>
  </si>
  <si>
    <t>TRANSFERENCIAS DE CAPITAL A OTRAS INSTITUCIONES PÚBLICAS</t>
  </si>
  <si>
    <t>2.5.9</t>
  </si>
  <si>
    <t>2.5.6 - TRANSFERENCIAS DE CAPITAL AL SECTOR EXTERNO</t>
  </si>
  <si>
    <t>TRANSFERENCIAS DE CAPITAL AL SECTOR EXTERNO</t>
  </si>
  <si>
    <t>2.5.6</t>
  </si>
  <si>
    <t>2.5.5 - TRANSFERENCIAS DE CAPITAL A INSTITUCIONES PÚBLICAS FINANCIERAS</t>
  </si>
  <si>
    <t>TRANSFERENCIAS DE CAPITAL A INSTITUCIONES PÚBLICAS FINANCIERAS</t>
  </si>
  <si>
    <t>2.5.5</t>
  </si>
  <si>
    <t>2.5.4 - TRANSFERENCIAS DE CAPITAL  A EMPRESAS PÚBLICAS NO FINANCIERAS</t>
  </si>
  <si>
    <t>TRANSFERENCIAS DE CAPITAL  A EMPRESAS PÚBLICAS NO FINANCIERAS</t>
  </si>
  <si>
    <t>2.5.4</t>
  </si>
  <si>
    <t>2.5.3 - TRANSFERENCIAS DE CAPITAL A GOBIERNOS GENERALES LOCALES</t>
  </si>
  <si>
    <t>TRANSFERENCIAS DE CAPITAL A GOBIERNOS GENERALES LOCALES</t>
  </si>
  <si>
    <t>2.5.3</t>
  </si>
  <si>
    <t>2.5.2 - TRANSFERENCIAS DE CAPITAL AL GOBIERNO GENERAL  NACIONAL</t>
  </si>
  <si>
    <t>TRANSFERENCIAS DE CAPITAL AL GOBIERNO GENERAL  NACIONAL</t>
  </si>
  <si>
    <t>2.5.2</t>
  </si>
  <si>
    <t>2.5.1 - TRANSFERENCIAS DE CAPITAL AL SECTOR PRIVADO</t>
  </si>
  <si>
    <t>TRANSFERENCIAS DE CAPITAL AL SECTOR PRIVADO</t>
  </si>
  <si>
    <t>2.5.1</t>
  </si>
  <si>
    <t>2.5 - TRANSFERENCIAS DE CAPITAL</t>
  </si>
  <si>
    <t>TRANSFERENCIAS DE CAPITAL</t>
  </si>
  <si>
    <t>2.4.9 - TRANSFERENCIAS CORRIENTES A OTRAS INSTITUCIONES PÚBLICAS</t>
  </si>
  <si>
    <t>TRANSFERENCIAS CORRIENTES A OTRAS INSTITUCIONES PÚBLICAS</t>
  </si>
  <si>
    <t>2.4.9</t>
  </si>
  <si>
    <t>2.4.7 - TRANSFERENCIAS CORRIENTES AL SECTOR EXTERNO</t>
  </si>
  <si>
    <t>TRANSFERENCIAS CORRIENTES AL SECTOR EXTERNO</t>
  </si>
  <si>
    <t>2.4.7</t>
  </si>
  <si>
    <t>2.4.6- SUBVENCIONES</t>
  </si>
  <si>
    <t>SUBVENCIONES</t>
  </si>
  <si>
    <t>2.4.6</t>
  </si>
  <si>
    <t>2.4.5 - TRANSFERENCIAS CORRIENTES A INSTITUCIONES PÚBLICAS FINANCIERAS</t>
  </si>
  <si>
    <t>TRANSFERENCIAS CORRIENTES A INSTITUCIONES PÚBLICAS FINANCIERAS</t>
  </si>
  <si>
    <t>2.4.5</t>
  </si>
  <si>
    <t>2.4.4 - TRANSFERENCIAS CORRIENTES A EMPRESAS PÚBLICAS NO FINANCIERAS</t>
  </si>
  <si>
    <t>TRANSFERENCIAS CORRIENTES A EMPRESAS PÚBLICAS NO FINANCIERAS</t>
  </si>
  <si>
    <t>2.4.4</t>
  </si>
  <si>
    <t>2.4.3 - TRANSFERENCIAS CORRIENTES A GOBIERNOS GENERALES LOCALES</t>
  </si>
  <si>
    <t>TRANSFERENCIAS CORRIENTES A GOBIERNOS GENERALES LOCALES</t>
  </si>
  <si>
    <t>2.4.3</t>
  </si>
  <si>
    <t>2.4.2 - TRANSFERENCIAS CORRIENTES AL  GOBIERNO GENERAL NACIONAL</t>
  </si>
  <si>
    <t>TRANSFERENCIAS CORRIENTES AL  GOBIERNO GENERAL NACIONAL</t>
  </si>
  <si>
    <t>2.4.2</t>
  </si>
  <si>
    <t>2.4.1 - TRANSFERENCIAS CORRIENTES AL SECTOR PRIVADO</t>
  </si>
  <si>
    <t>TRANSFERENCIAS CORRIENTES AL SECTOR PRIVADO</t>
  </si>
  <si>
    <t>2.4.1</t>
  </si>
  <si>
    <t>2.4 - TRANSFERENCIAS CORRIENTES</t>
  </si>
  <si>
    <t>TRANSFERENCIAS CORRIENTES</t>
  </si>
  <si>
    <t>2.3.9 - PRODUCTOS Y ÚTILES VARIOS</t>
  </si>
  <si>
    <t>PRODUCTOS Y ÚTILES VARIOS</t>
  </si>
  <si>
    <t>2.3.9</t>
  </si>
  <si>
    <t>2.3.8 - GASTOS QUE SE ASIGNARÁN DURANTE EL EJERCICIO (ART. 32 Y 33 LEY 423-06)</t>
  </si>
  <si>
    <t>GASTOS QUE SE ASIGNARÁN DURANTE EL EJERCICIO (ART. 32 Y 33 LEY 423-06)</t>
  </si>
  <si>
    <t>2.3.8</t>
  </si>
  <si>
    <t>2.3.7 - COMBUSTIBLES, LUBRICANTES, PRODUCTOS QUÍMICOS Y CONEXOS</t>
  </si>
  <si>
    <t>COMBUSTIBLES, LUBRICANTES, PRODUCTOS QUÍMICOS Y CONEXOS</t>
  </si>
  <si>
    <t>2.3.7</t>
  </si>
  <si>
    <t>2.3.6 - PRODUCTOS DE MINERALES, METÁLICOS Y NO METÁLICOS</t>
  </si>
  <si>
    <t>PRODUCTOS DE MINERALES, METÁLICOS Y NO METÁLICOS</t>
  </si>
  <si>
    <t>2.3.6</t>
  </si>
  <si>
    <t>2.3.5 - PRODUCTOS DE CUERO, CAUCHO Y PLÁSTICO</t>
  </si>
  <si>
    <t>PRODUCTOS DE CUERO, CAUCHO Y PLÁSTICO</t>
  </si>
  <si>
    <t>2.3.5</t>
  </si>
  <si>
    <t>2.3.4 - PRODUCTOS FARMACÉUTICOS</t>
  </si>
  <si>
    <t>PRODUCTOS FARMACÉUTICOS</t>
  </si>
  <si>
    <t>2.3.4</t>
  </si>
  <si>
    <t>2.3.3 - PRODUCTOS DE PAPEL, CARTÓN E IMPRESOS</t>
  </si>
  <si>
    <t>PRODUCTOS DE PAPEL, CARTÓN E IMPRESOS</t>
  </si>
  <si>
    <t>2.3.3</t>
  </si>
  <si>
    <t>2.3.2 - TEXTILES Y VESTUARIOS</t>
  </si>
  <si>
    <t>TEXTILES Y VESTUARIOS</t>
  </si>
  <si>
    <t>2.3.2</t>
  </si>
  <si>
    <t>2.3.1 - ALIMENTOS Y PRODUCTOS AGROFORESTALES</t>
  </si>
  <si>
    <t>ALIMENTOS Y PRODUCTOS AGROFORESTALES</t>
  </si>
  <si>
    <t>2.3.1</t>
  </si>
  <si>
    <t>2.3 - MATERIALES Y SUMINISTROS</t>
  </si>
  <si>
    <t>MATERIALES Y SUMINISTROS</t>
  </si>
  <si>
    <t>2.2.9 - OTRAS CONTRATACIONES DE SERVICIOS</t>
  </si>
  <si>
    <t>2.2.8 - OTROS SERVICIOS NO INCLUIDOS EN CONCEPTOS ANTERIORES</t>
  </si>
  <si>
    <t>OTROS SERVICIOS NO INCLUIDOS EN CONCEPTOS ANTERIORES</t>
  </si>
  <si>
    <t>2.2.8</t>
  </si>
  <si>
    <t>2.2.7 - SERVICIOS DE CONSERVACIÓN, REPARACIONES MENORES E INSTALACIONES TEMPORALES</t>
  </si>
  <si>
    <t>SERVICIOS DE CONSERVACIÓN, REPARACIONES MENORES E INSTALACIONES TEMPORALES</t>
  </si>
  <si>
    <t>2.2.7</t>
  </si>
  <si>
    <t>2.2.6 - SEGUROS</t>
  </si>
  <si>
    <t>SEGUROS</t>
  </si>
  <si>
    <t>2.2.6</t>
  </si>
  <si>
    <t>2.2.5 - ALQUILERES Y RENTAS</t>
  </si>
  <si>
    <t>ALQUILERES Y RENTAS</t>
  </si>
  <si>
    <t>2.2.5</t>
  </si>
  <si>
    <t>2.2.4 - TRANSPORTE Y ALMACENAJE</t>
  </si>
  <si>
    <t>TRANSPORTE Y ALMACENAJE</t>
  </si>
  <si>
    <t>2.2.4</t>
  </si>
  <si>
    <t>2.2.3 - VIÁTICOS</t>
  </si>
  <si>
    <t>VIÁTICOS</t>
  </si>
  <si>
    <t>2.2.3</t>
  </si>
  <si>
    <t>2.2.2 - PUBLICIDAD, IMPRESIÓN Y ENCUADERNACIÓN</t>
  </si>
  <si>
    <t>PUBLICIDAD, IMPRESIÓN Y ENCUADERNACIÓN</t>
  </si>
  <si>
    <t>2.2.2</t>
  </si>
  <si>
    <t>2.2.1 - SERVICIOS BÁSICOS</t>
  </si>
  <si>
    <t>SERVICIOS BÁSICOS</t>
  </si>
  <si>
    <t>2.2.1</t>
  </si>
  <si>
    <t>2.2 - CONTRATACIÓN DE SERVICIOS</t>
  </si>
  <si>
    <t>2.1.5 - CONTRIBUCIONES A LA SEGURIDAD SOCIAL</t>
  </si>
  <si>
    <t>CONTRIBUCIONES A LA SEGURIDAD SOCIAL</t>
  </si>
  <si>
    <t>2.1.5</t>
  </si>
  <si>
    <t>2.1.4 - GRATIFICACIONES Y BONIFICACIONES</t>
  </si>
  <si>
    <t>GRATIFICACIONES Y BONIFICACIONES</t>
  </si>
  <si>
    <t>2.1.4</t>
  </si>
  <si>
    <t>2.1.3 - DIETAS Y GASTOS DE REPRESENTACIÓN</t>
  </si>
  <si>
    <t>DIETAS Y GASTOS DE REPRESENTACIÓN</t>
  </si>
  <si>
    <t>2.1.3</t>
  </si>
  <si>
    <t>2.1.2 - SOBRESUELDOS</t>
  </si>
  <si>
    <t>SOBRESUELDOS</t>
  </si>
  <si>
    <t>2.1.2</t>
  </si>
  <si>
    <t>2.1.1 - REMUNERACIONES</t>
  </si>
  <si>
    <t>REMUNERACIONES</t>
  </si>
  <si>
    <t>2.1.1</t>
  </si>
  <si>
    <t>2.1 - REMUNERACIONES Y CONTRIBUCIONES</t>
  </si>
  <si>
    <t>REMUNERACIONES Y CONTRIBUCIONES</t>
  </si>
  <si>
    <t>2 - GASTOS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</si>
  <si>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</si>
  <si>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</si>
  <si>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</si>
  <si>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</si>
  <si>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</si>
  <si>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</si>
  <si>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</si>
  <si>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</si>
  <si>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</si>
  <si>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</si>
  <si>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</si>
  <si>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</si>
  <si>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</si>
  <si>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Ppto 2020</t>
  </si>
  <si>
    <t>Detalle</t>
  </si>
  <si>
    <t>Denominación Cuenta Digepres</t>
  </si>
  <si>
    <t>Cta Digepres</t>
  </si>
  <si>
    <t>En RD$</t>
  </si>
  <si>
    <t>Presupuesto Aprobado Año 2020</t>
  </si>
  <si>
    <t>Año 2020</t>
  </si>
  <si>
    <t>EDESUR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</si>
</sst>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14" fontId="1" fillId="0" borderId="0" xfId="2" applyNumberFormat="1" applyAlignment="1">
      <alignment horizontal="center"/>
    </xf>
    <xf numFmtId="0" fontId="1" fillId="0" borderId="0" xfId="2"/>
    <xf numFmtId="43" fontId="0" fillId="0" borderId="0" xfId="0" applyNumberFormat="1"/>
    <xf numFmtId="0" fontId="1" fillId="0" borderId="0" xfId="2" applyAlignment="1">
      <alignment horizontal="center"/>
    </xf>
    <xf numFmtId="0" fontId="2" fillId="0" borderId="0" xfId="2" applyFont="1"/>
    <xf numFmtId="43" fontId="1" fillId="0" borderId="0" xfId="2" applyNumberFormat="1"/>
    <xf numFmtId="0" fontId="1" fillId="0" borderId="0" xfId="2" applyFont="1"/>
    <xf numFmtId="43" fontId="2" fillId="2" borderId="1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43" fontId="1" fillId="0" borderId="0" xfId="1" applyFont="1"/>
    <xf numFmtId="43" fontId="2" fillId="3" borderId="1" xfId="1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left" vertical="center" wrapText="1"/>
    </xf>
    <xf numFmtId="164" fontId="1" fillId="0" borderId="0" xfId="2" applyNumberFormat="1" applyAlignment="1">
      <alignment vertical="center" wrapText="1"/>
    </xf>
    <xf numFmtId="0" fontId="1" fillId="0" borderId="0" xfId="2" applyAlignment="1">
      <alignment horizontal="left" vertical="center" wrapText="1" indent="2"/>
    </xf>
    <xf numFmtId="164" fontId="2" fillId="0" borderId="0" xfId="2" applyNumberFormat="1" applyFont="1" applyAlignment="1">
      <alignment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43" fontId="0" fillId="0" borderId="0" xfId="1" applyFont="1"/>
    <xf numFmtId="43" fontId="0" fillId="0" borderId="0" xfId="1" applyFont="1" applyAlignment="1">
      <alignment horizontal="center"/>
    </xf>
    <xf numFmtId="43" fontId="2" fillId="0" borderId="0" xfId="1" applyFont="1"/>
    <xf numFmtId="43" fontId="2" fillId="0" borderId="0" xfId="1" applyFont="1" applyBorder="1" applyAlignment="1">
      <alignment vertical="center" wrapText="1"/>
    </xf>
    <xf numFmtId="0" fontId="0" fillId="0" borderId="0" xfId="0" applyBorder="1"/>
    <xf numFmtId="43" fontId="0" fillId="0" borderId="0" xfId="1" applyFont="1" applyBorder="1"/>
    <xf numFmtId="43" fontId="1" fillId="0" borderId="0" xfId="1" applyFont="1" applyBorder="1"/>
    <xf numFmtId="43" fontId="1" fillId="0" borderId="0" xfId="1" applyFont="1" applyAlignment="1">
      <alignment horizontal="left"/>
    </xf>
    <xf numFmtId="43" fontId="2" fillId="0" borderId="2" xfId="1" applyFont="1" applyBorder="1" applyAlignment="1">
      <alignment vertical="center" wrapText="1"/>
    </xf>
    <xf numFmtId="164" fontId="2" fillId="0" borderId="2" xfId="2" applyNumberFormat="1" applyFont="1" applyBorder="1" applyAlignment="1">
      <alignment vertical="center" wrapText="1"/>
    </xf>
    <xf numFmtId="0" fontId="2" fillId="0" borderId="2" xfId="2" applyFont="1" applyBorder="1" applyAlignment="1">
      <alignment horizontal="left" vertical="center" wrapText="1"/>
    </xf>
    <xf numFmtId="165" fontId="1" fillId="0" borderId="0" xfId="1" applyNumberFormat="1" applyFont="1" applyAlignment="1">
      <alignment horizontal="left"/>
    </xf>
    <xf numFmtId="43" fontId="2" fillId="0" borderId="0" xfId="2" applyNumberFormat="1" applyFont="1" applyBorder="1" applyAlignment="1">
      <alignment vertical="center" wrapText="1"/>
    </xf>
    <xf numFmtId="0" fontId="2" fillId="0" borderId="0" xfId="2" applyFont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43" fontId="1" fillId="0" borderId="0" xfId="2" applyNumberFormat="1" applyAlignment="1">
      <alignment horizontal="left"/>
    </xf>
    <xf numFmtId="43" fontId="2" fillId="0" borderId="0" xfId="2" applyNumberFormat="1" applyFont="1"/>
    <xf numFmtId="165" fontId="1" fillId="0" borderId="0" xfId="2" applyNumberFormat="1"/>
    <xf numFmtId="165" fontId="1" fillId="0" borderId="0" xfId="2" applyNumberFormat="1" applyAlignment="1">
      <alignment horizontal="left"/>
    </xf>
    <xf numFmtId="43" fontId="2" fillId="0" borderId="0" xfId="2" applyNumberFormat="1" applyFont="1" applyAlignment="1">
      <alignment horizontal="left"/>
    </xf>
    <xf numFmtId="165" fontId="2" fillId="0" borderId="0" xfId="2" applyNumberFormat="1" applyFont="1" applyAlignment="1">
      <alignment horizontal="left"/>
    </xf>
    <xf numFmtId="0" fontId="1" fillId="0" borderId="0" xfId="2" applyFont="1" applyAlignment="1">
      <alignment horizontal="left" vertical="center" wrapText="1" indent="2"/>
    </xf>
    <xf numFmtId="0" fontId="5" fillId="0" borderId="0" xfId="2" applyFont="1"/>
    <xf numFmtId="0" fontId="5" fillId="0" borderId="0" xfId="2" applyFont="1" applyAlignment="1">
      <alignment horizontal="left" vertical="center" wrapText="1" indent="2"/>
    </xf>
    <xf numFmtId="0" fontId="1" fillId="0" borderId="0" xfId="2" applyFill="1" applyAlignment="1">
      <alignment horizontal="left"/>
    </xf>
    <xf numFmtId="0" fontId="1" fillId="4" borderId="0" xfId="2" applyFill="1" applyAlignment="1">
      <alignment horizontal="left"/>
    </xf>
    <xf numFmtId="4" fontId="0" fillId="0" borderId="0" xfId="0" applyNumberFormat="1"/>
    <xf numFmtId="43" fontId="0" fillId="0" borderId="0" xfId="3" applyFont="1"/>
    <xf numFmtId="43" fontId="0" fillId="0" borderId="0" xfId="3" applyFont="1" applyAlignment="1">
      <alignment horizontal="left"/>
    </xf>
    <xf numFmtId="43" fontId="6" fillId="0" borderId="0" xfId="1" applyFont="1"/>
    <xf numFmtId="43" fontId="6" fillId="0" borderId="0" xfId="3" applyFont="1"/>
    <xf numFmtId="43" fontId="2" fillId="0" borderId="0" xfId="3" applyFont="1" applyBorder="1" applyAlignment="1">
      <alignment horizontal="left" vertical="center" wrapText="1"/>
    </xf>
    <xf numFmtId="43" fontId="2" fillId="0" borderId="3" xfId="3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4" fillId="5" borderId="0" xfId="2" applyFont="1" applyFill="1" applyBorder="1" applyAlignment="1">
      <alignment vertical="center" wrapText="1"/>
    </xf>
    <xf numFmtId="0" fontId="4" fillId="5" borderId="0" xfId="2" applyFont="1" applyFill="1" applyBorder="1" applyAlignment="1">
      <alignment horizontal="left" vertical="center" wrapText="1"/>
    </xf>
    <xf numFmtId="0" fontId="1" fillId="0" borderId="0" xfId="2" applyAlignment="1"/>
    <xf numFmtId="0" fontId="0" fillId="0" borderId="0" xfId="0" applyAlignment="1"/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45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34000" cy="728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showGridLines="0" tabSelected="1" topLeftCell="C1" workbookViewId="0">
      <pane xSplit="4" ySplit="6" topLeftCell="G7" activePane="bottomRight" state="frozen"/>
      <selection activeCell="C1" sqref="C1"/>
      <selection pane="topRight" activeCell="G1" sqref="G1"/>
      <selection pane="bottomLeft" activeCell="C7" sqref="C7"/>
      <selection pane="bottomRight"/>
    </sheetView>
  </sheetViews>
  <sheetFormatPr baseColWidth="10" defaultRowHeight="12.75" x14ac:dyDescent="0.2"/>
  <cols>
    <col min="1" max="1" width="1.140625" customWidth="1"/>
    <col min="2" max="2" width="86.5703125" hidden="1" customWidth="1"/>
    <col min="3" max="3" width="4" customWidth="1"/>
    <col min="4" max="4" width="63" customWidth="1"/>
    <col min="5" max="5" width="17.85546875" bestFit="1" customWidth="1"/>
    <col min="6" max="6" width="3.42578125" bestFit="1" customWidth="1"/>
    <col min="7" max="7" width="17.28515625" bestFit="1" customWidth="1"/>
    <col min="8" max="9" width="16.85546875" bestFit="1" customWidth="1"/>
    <col min="10" max="10" width="16.5703125" customWidth="1"/>
    <col min="11" max="11" width="17.140625" bestFit="1" customWidth="1"/>
    <col min="12" max="12" width="16.85546875" bestFit="1" customWidth="1"/>
    <col min="13" max="13" width="9.28515625" hidden="1" customWidth="1"/>
    <col min="14" max="14" width="15.5703125" hidden="1" customWidth="1"/>
    <col min="15" max="15" width="17.85546875" hidden="1" customWidth="1"/>
    <col min="16" max="17" width="14.140625" hidden="1" customWidth="1"/>
    <col min="18" max="18" width="14.42578125" hidden="1" customWidth="1"/>
    <col min="19" max="19" width="17.85546875" bestFit="1" customWidth="1"/>
  </cols>
  <sheetData>
    <row r="1" spans="1:20" ht="18.75" x14ac:dyDescent="0.2">
      <c r="C1" s="62" t="s">
        <v>236</v>
      </c>
      <c r="D1" s="62"/>
      <c r="E1" s="62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.75" x14ac:dyDescent="0.2">
      <c r="C2" s="62" t="s">
        <v>235</v>
      </c>
      <c r="D2" s="62"/>
      <c r="E2" s="62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20" ht="15.75" x14ac:dyDescent="0.2">
      <c r="C3" s="63" t="s">
        <v>234</v>
      </c>
      <c r="D3" s="63"/>
      <c r="E3" s="6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0" x14ac:dyDescent="0.2">
      <c r="C4" s="64" t="s">
        <v>233</v>
      </c>
      <c r="D4" s="64"/>
      <c r="E4" s="64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0" ht="15" x14ac:dyDescent="0.25">
      <c r="D5" s="58"/>
      <c r="E5" s="58"/>
      <c r="F5" s="58"/>
    </row>
    <row r="6" spans="1:20" ht="15" customHeight="1" x14ac:dyDescent="0.25">
      <c r="A6" s="57" t="s">
        <v>232</v>
      </c>
      <c r="B6" s="56" t="s">
        <v>231</v>
      </c>
      <c r="C6" s="55"/>
      <c r="D6" s="55" t="s">
        <v>230</v>
      </c>
      <c r="E6" s="54" t="s">
        <v>229</v>
      </c>
      <c r="F6" s="50"/>
      <c r="G6" s="54" t="s">
        <v>228</v>
      </c>
      <c r="H6" s="54" t="s">
        <v>227</v>
      </c>
      <c r="I6" s="54" t="s">
        <v>226</v>
      </c>
      <c r="J6" s="54" t="s">
        <v>225</v>
      </c>
      <c r="K6" s="54" t="s">
        <v>224</v>
      </c>
      <c r="L6" s="54" t="s">
        <v>223</v>
      </c>
      <c r="M6" s="54" t="s">
        <v>222</v>
      </c>
      <c r="N6" s="54" t="s">
        <v>221</v>
      </c>
      <c r="O6" s="54" t="s">
        <v>220</v>
      </c>
      <c r="P6" s="54" t="s">
        <v>219</v>
      </c>
      <c r="Q6" s="54" t="s">
        <v>218</v>
      </c>
      <c r="R6" s="54" t="s">
        <v>217</v>
      </c>
      <c r="S6" s="53" t="s">
        <v>216</v>
      </c>
      <c r="T6" s="7"/>
    </row>
    <row r="7" spans="1:20" ht="15" customHeight="1" x14ac:dyDescent="0.25">
      <c r="D7" s="52" t="s">
        <v>215</v>
      </c>
      <c r="E7" s="51"/>
      <c r="F7" s="50"/>
      <c r="S7" s="10"/>
    </row>
    <row r="8" spans="1:20" ht="15" customHeight="1" x14ac:dyDescent="0.25">
      <c r="A8" s="18">
        <v>2.1</v>
      </c>
      <c r="B8" s="18" t="s">
        <v>214</v>
      </c>
      <c r="D8" s="17" t="s">
        <v>213</v>
      </c>
      <c r="E8" s="49">
        <v>3218963014.0399985</v>
      </c>
      <c r="F8" s="49"/>
      <c r="G8" s="49">
        <v>247695250.76000047</v>
      </c>
      <c r="H8" s="49">
        <v>240013563.6400001</v>
      </c>
      <c r="I8" s="49">
        <v>234566208.5000006</v>
      </c>
      <c r="J8" s="49">
        <v>234703061.29000044</v>
      </c>
      <c r="K8" s="49">
        <v>277277945.95000017</v>
      </c>
      <c r="L8" s="49">
        <v>240176702.73333335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8">
        <v>1474432732.8733351</v>
      </c>
    </row>
    <row r="9" spans="1:20" ht="15" customHeight="1" x14ac:dyDescent="0.25">
      <c r="A9" s="47" t="s">
        <v>212</v>
      </c>
      <c r="B9" s="47" t="s">
        <v>211</v>
      </c>
      <c r="C9" s="47"/>
      <c r="D9" s="15" t="s">
        <v>210</v>
      </c>
      <c r="E9" s="46">
        <v>2530845107.4342813</v>
      </c>
      <c r="F9" s="46"/>
      <c r="G9" s="6">
        <v>205826443.53000045</v>
      </c>
      <c r="H9" s="6">
        <v>198980527.69000006</v>
      </c>
      <c r="I9" s="6">
        <v>196931798.79000056</v>
      </c>
      <c r="J9" s="6">
        <v>198366962.29000044</v>
      </c>
      <c r="K9" s="6">
        <v>236817811.68000016</v>
      </c>
      <c r="L9" s="6">
        <v>234200267.22333336</v>
      </c>
      <c r="S9" s="10">
        <v>1271123811.203335</v>
      </c>
    </row>
    <row r="10" spans="1:20" ht="15" customHeight="1" x14ac:dyDescent="0.25">
      <c r="A10" s="34" t="s">
        <v>209</v>
      </c>
      <c r="B10" s="34" t="s">
        <v>208</v>
      </c>
      <c r="C10" s="34"/>
      <c r="D10" s="15" t="s">
        <v>207</v>
      </c>
      <c r="E10" s="6">
        <v>284424825.90121192</v>
      </c>
      <c r="F10" s="6"/>
      <c r="G10" s="6">
        <v>14605329.369999997</v>
      </c>
      <c r="H10" s="6">
        <v>13898908.989999995</v>
      </c>
      <c r="I10" s="6">
        <v>10430087.369999997</v>
      </c>
      <c r="J10" s="6">
        <v>9336731.7299999967</v>
      </c>
      <c r="K10" s="6">
        <v>13456156.469999999</v>
      </c>
      <c r="L10" s="6">
        <v>5969145.5100000007</v>
      </c>
      <c r="S10" s="10">
        <v>67696359.439999983</v>
      </c>
    </row>
    <row r="11" spans="1:20" ht="15" customHeight="1" x14ac:dyDescent="0.25">
      <c r="A11" s="34" t="s">
        <v>206</v>
      </c>
      <c r="B11" s="34" t="s">
        <v>205</v>
      </c>
      <c r="C11" s="34"/>
      <c r="D11" s="15" t="s">
        <v>204</v>
      </c>
      <c r="E11" s="6">
        <v>0</v>
      </c>
      <c r="F11" s="6"/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S11" s="10">
        <v>0</v>
      </c>
    </row>
    <row r="12" spans="1:20" ht="15" customHeight="1" x14ac:dyDescent="0.25">
      <c r="A12" s="34" t="s">
        <v>203</v>
      </c>
      <c r="B12" s="34" t="s">
        <v>202</v>
      </c>
      <c r="C12" s="34"/>
      <c r="D12" s="15" t="s">
        <v>201</v>
      </c>
      <c r="E12" s="6">
        <v>52622145.123933017</v>
      </c>
      <c r="F12" s="6"/>
      <c r="G12" s="6">
        <v>566145</v>
      </c>
      <c r="H12" s="6">
        <v>498825</v>
      </c>
      <c r="I12" s="6">
        <v>470340</v>
      </c>
      <c r="J12" s="6">
        <v>208305</v>
      </c>
      <c r="K12" s="6">
        <v>217620</v>
      </c>
      <c r="L12" s="6">
        <v>7290</v>
      </c>
      <c r="S12" s="10">
        <v>1968525</v>
      </c>
    </row>
    <row r="13" spans="1:20" ht="15" customHeight="1" x14ac:dyDescent="0.25">
      <c r="A13" s="34" t="s">
        <v>200</v>
      </c>
      <c r="B13" s="34" t="s">
        <v>199</v>
      </c>
      <c r="C13" s="34"/>
      <c r="D13" s="15" t="s">
        <v>198</v>
      </c>
      <c r="E13" s="6">
        <v>351070935.58057278</v>
      </c>
      <c r="F13" s="6"/>
      <c r="G13" s="45">
        <v>26697332.860000011</v>
      </c>
      <c r="H13" s="45">
        <v>26635301.960000023</v>
      </c>
      <c r="I13" s="45">
        <v>26733982.340000018</v>
      </c>
      <c r="J13" s="45">
        <v>26791062.270000011</v>
      </c>
      <c r="K13" s="45">
        <v>26786357.800000008</v>
      </c>
      <c r="L13" s="45">
        <v>0</v>
      </c>
      <c r="S13" s="10">
        <v>133644037.23000008</v>
      </c>
    </row>
    <row r="14" spans="1:20" ht="15" customHeight="1" x14ac:dyDescent="0.25">
      <c r="D14" s="17" t="s">
        <v>197</v>
      </c>
      <c r="E14" s="35">
        <v>44593437822.831589</v>
      </c>
      <c r="F14" s="35"/>
      <c r="G14" s="35">
        <v>2781091476.3894916</v>
      </c>
      <c r="H14" s="35">
        <v>2930480132.1783695</v>
      </c>
      <c r="I14" s="35">
        <v>2992635162.6670713</v>
      </c>
      <c r="J14" s="35">
        <v>2921469016.3499126</v>
      </c>
      <c r="K14" s="35">
        <v>3085832113.7350478</v>
      </c>
      <c r="L14" s="35">
        <v>3247504393.5219998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21">
        <v>17959012294.841892</v>
      </c>
    </row>
    <row r="15" spans="1:20" ht="15" customHeight="1" x14ac:dyDescent="0.25">
      <c r="A15" s="34" t="s">
        <v>196</v>
      </c>
      <c r="B15" s="34" t="s">
        <v>195</v>
      </c>
      <c r="C15" s="34"/>
      <c r="D15" s="15" t="s">
        <v>194</v>
      </c>
      <c r="E15" s="6">
        <v>35321904241.172493</v>
      </c>
      <c r="F15" s="6"/>
      <c r="G15" s="6">
        <v>2597990381.3494911</v>
      </c>
      <c r="H15" s="6">
        <v>2591756304.7083688</v>
      </c>
      <c r="I15" s="6">
        <v>2596453177.1570711</v>
      </c>
      <c r="J15" s="6">
        <v>2508543711.6999125</v>
      </c>
      <c r="K15" s="6">
        <v>2866520782.4450483</v>
      </c>
      <c r="L15" s="6">
        <v>2897859069.6500001</v>
      </c>
      <c r="S15" s="10">
        <v>16059123427.00989</v>
      </c>
    </row>
    <row r="16" spans="1:20" ht="15" customHeight="1" x14ac:dyDescent="0.25">
      <c r="A16" s="34" t="s">
        <v>193</v>
      </c>
      <c r="B16" s="34" t="s">
        <v>192</v>
      </c>
      <c r="C16" s="34"/>
      <c r="D16" s="15" t="s">
        <v>191</v>
      </c>
      <c r="E16" s="6">
        <v>278187823.31999999</v>
      </c>
      <c r="F16" s="6"/>
      <c r="G16" s="6">
        <v>2951729.1300000004</v>
      </c>
      <c r="H16" s="6">
        <v>4054854.8000000003</v>
      </c>
      <c r="I16" s="6">
        <v>2183008.52</v>
      </c>
      <c r="J16" s="6">
        <v>2690829.33</v>
      </c>
      <c r="K16" s="6">
        <v>2449521.1799999997</v>
      </c>
      <c r="L16" s="6">
        <v>1660637.65</v>
      </c>
      <c r="S16" s="10">
        <v>15990580.610000001</v>
      </c>
    </row>
    <row r="17" spans="1:19" ht="15" customHeight="1" x14ac:dyDescent="0.25">
      <c r="A17" s="34" t="s">
        <v>190</v>
      </c>
      <c r="B17" s="34" t="s">
        <v>189</v>
      </c>
      <c r="C17" s="34"/>
      <c r="D17" s="15" t="s">
        <v>188</v>
      </c>
      <c r="E17" s="6">
        <v>49997185.755999997</v>
      </c>
      <c r="F17" s="6"/>
      <c r="G17" s="6">
        <v>1560347.14</v>
      </c>
      <c r="H17" s="6">
        <v>1797976.92</v>
      </c>
      <c r="I17" s="6">
        <v>755817.63</v>
      </c>
      <c r="J17" s="6">
        <v>167470.75</v>
      </c>
      <c r="K17" s="6">
        <v>7011.8</v>
      </c>
      <c r="L17" s="6">
        <v>84599.89</v>
      </c>
      <c r="S17" s="10">
        <v>4373224.129999999</v>
      </c>
    </row>
    <row r="18" spans="1:19" ht="15" customHeight="1" x14ac:dyDescent="0.25">
      <c r="A18" s="34" t="s">
        <v>187</v>
      </c>
      <c r="B18" s="34" t="s">
        <v>186</v>
      </c>
      <c r="C18" s="34"/>
      <c r="D18" s="15" t="s">
        <v>185</v>
      </c>
      <c r="E18" s="6">
        <v>35128216</v>
      </c>
      <c r="F18" s="6"/>
      <c r="G18" s="6">
        <v>459810.14999999997</v>
      </c>
      <c r="H18" s="6">
        <v>381201.03</v>
      </c>
      <c r="I18" s="6">
        <v>272632.98</v>
      </c>
      <c r="J18" s="6">
        <v>169979.08000000002</v>
      </c>
      <c r="K18" s="6">
        <v>916500</v>
      </c>
      <c r="L18" s="6">
        <v>536309.52</v>
      </c>
      <c r="S18" s="10">
        <v>2736432.7600000002</v>
      </c>
    </row>
    <row r="19" spans="1:19" ht="15" customHeight="1" x14ac:dyDescent="0.25">
      <c r="A19" s="34" t="s">
        <v>184</v>
      </c>
      <c r="B19" s="34" t="s">
        <v>183</v>
      </c>
      <c r="C19" s="34"/>
      <c r="D19" s="15" t="s">
        <v>182</v>
      </c>
      <c r="E19" s="6">
        <v>632343173.19743216</v>
      </c>
      <c r="F19" s="6"/>
      <c r="G19" s="6">
        <v>17949438.420000009</v>
      </c>
      <c r="H19" s="6">
        <v>35115501.969999999</v>
      </c>
      <c r="I19" s="6">
        <v>35553091.920000002</v>
      </c>
      <c r="J19" s="6">
        <v>31062897.189999975</v>
      </c>
      <c r="K19" s="6">
        <v>27358096.829999998</v>
      </c>
      <c r="L19" s="6">
        <v>41976941.430000007</v>
      </c>
      <c r="S19" s="10">
        <v>189015967.75999999</v>
      </c>
    </row>
    <row r="20" spans="1:19" ht="15" customHeight="1" x14ac:dyDescent="0.25">
      <c r="A20" s="34" t="s">
        <v>181</v>
      </c>
      <c r="B20" s="34" t="s">
        <v>180</v>
      </c>
      <c r="C20" s="34"/>
      <c r="D20" s="15" t="s">
        <v>179</v>
      </c>
      <c r="E20" s="6">
        <v>17681640</v>
      </c>
      <c r="F20" s="6"/>
      <c r="G20" s="3">
        <v>744004.1100000001</v>
      </c>
      <c r="H20" s="3">
        <v>429934.11</v>
      </c>
      <c r="I20" s="3">
        <v>388103.47</v>
      </c>
      <c r="J20" s="3">
        <v>388103.46</v>
      </c>
      <c r="K20" s="3">
        <v>388103.47000000003</v>
      </c>
      <c r="L20" s="3">
        <v>0</v>
      </c>
      <c r="S20" s="10">
        <v>2338248.62</v>
      </c>
    </row>
    <row r="21" spans="1:19" ht="15" customHeight="1" x14ac:dyDescent="0.25">
      <c r="A21" s="34" t="s">
        <v>178</v>
      </c>
      <c r="B21" s="34" t="s">
        <v>177</v>
      </c>
      <c r="C21" s="34"/>
      <c r="D21" s="15" t="s">
        <v>176</v>
      </c>
      <c r="E21" s="6">
        <v>6257871211.7288809</v>
      </c>
      <c r="F21" s="6"/>
      <c r="G21" s="6">
        <v>69780188.019999966</v>
      </c>
      <c r="H21" s="6">
        <v>192768350.71000004</v>
      </c>
      <c r="I21" s="6">
        <v>237484241</v>
      </c>
      <c r="J21" s="6">
        <v>294156567.72000009</v>
      </c>
      <c r="K21" s="6">
        <v>96822759.580000028</v>
      </c>
      <c r="L21" s="6">
        <v>206600856.64000002</v>
      </c>
      <c r="S21" s="10">
        <v>1097612963.6700001</v>
      </c>
    </row>
    <row r="22" spans="1:19" ht="15" customHeight="1" x14ac:dyDescent="0.25">
      <c r="A22" s="34" t="s">
        <v>175</v>
      </c>
      <c r="B22" s="34" t="s">
        <v>174</v>
      </c>
      <c r="C22" s="34"/>
      <c r="D22" s="15" t="s">
        <v>173</v>
      </c>
      <c r="E22" s="6">
        <v>2000324331.6567829</v>
      </c>
      <c r="F22" s="6"/>
      <c r="G22" s="6">
        <v>89655578.070000082</v>
      </c>
      <c r="H22" s="6">
        <v>104176007.93000008</v>
      </c>
      <c r="I22" s="6">
        <v>119545089.9900001</v>
      </c>
      <c r="J22" s="6">
        <v>84289457.11999999</v>
      </c>
      <c r="K22" s="6">
        <v>91369338.429999888</v>
      </c>
      <c r="L22" s="6">
        <v>98785978.742000058</v>
      </c>
      <c r="S22" s="10">
        <v>587821450.28200018</v>
      </c>
    </row>
    <row r="23" spans="1:19" ht="15" customHeight="1" x14ac:dyDescent="0.25">
      <c r="A23" s="44"/>
      <c r="B23" s="44"/>
      <c r="C23" s="43"/>
      <c r="D23" s="42" t="s">
        <v>172</v>
      </c>
      <c r="E23" s="41"/>
      <c r="F23" s="41"/>
      <c r="S23" s="10">
        <v>0</v>
      </c>
    </row>
    <row r="24" spans="1:19" ht="15" customHeight="1" x14ac:dyDescent="0.25">
      <c r="A24" s="18">
        <v>2.2999999999999998</v>
      </c>
      <c r="B24" s="18" t="s">
        <v>171</v>
      </c>
      <c r="D24" s="17" t="s">
        <v>170</v>
      </c>
      <c r="E24" s="35">
        <v>328638834.70460451</v>
      </c>
      <c r="F24" s="35"/>
      <c r="G24" s="35">
        <v>29254014.560000002</v>
      </c>
      <c r="H24" s="35">
        <v>42418038.209999993</v>
      </c>
      <c r="I24" s="35">
        <v>38273940.410000004</v>
      </c>
      <c r="J24" s="35">
        <v>27374564.690000001</v>
      </c>
      <c r="K24" s="35">
        <v>27892619.470000003</v>
      </c>
      <c r="L24" s="35">
        <v>14843350.530000001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21">
        <v>180056527.87</v>
      </c>
    </row>
    <row r="25" spans="1:19" ht="15" customHeight="1" x14ac:dyDescent="0.25">
      <c r="A25" s="34" t="s">
        <v>169</v>
      </c>
      <c r="B25" s="6" t="s">
        <v>168</v>
      </c>
      <c r="C25" s="6"/>
      <c r="D25" s="15" t="s">
        <v>167</v>
      </c>
      <c r="E25" s="6">
        <v>0</v>
      </c>
      <c r="F25" s="6"/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S25" s="10">
        <v>0</v>
      </c>
    </row>
    <row r="26" spans="1:19" ht="15" customHeight="1" x14ac:dyDescent="0.25">
      <c r="A26" s="34" t="s">
        <v>166</v>
      </c>
      <c r="B26" s="6" t="s">
        <v>165</v>
      </c>
      <c r="C26" s="6"/>
      <c r="D26" s="15" t="s">
        <v>164</v>
      </c>
      <c r="E26" s="6">
        <v>20423080.164547812</v>
      </c>
      <c r="F26" s="6"/>
      <c r="G26" s="6">
        <v>4486793.4700000007</v>
      </c>
      <c r="H26" s="6">
        <v>2640400.9699999997</v>
      </c>
      <c r="I26" s="6">
        <v>0</v>
      </c>
      <c r="J26" s="6">
        <v>0</v>
      </c>
      <c r="K26" s="6">
        <v>828360</v>
      </c>
      <c r="L26" s="6">
        <v>3819660</v>
      </c>
      <c r="S26" s="10">
        <v>11775214.440000001</v>
      </c>
    </row>
    <row r="27" spans="1:19" ht="15" customHeight="1" x14ac:dyDescent="0.25">
      <c r="A27" s="34" t="s">
        <v>163</v>
      </c>
      <c r="B27" s="6" t="s">
        <v>162</v>
      </c>
      <c r="C27" s="6"/>
      <c r="D27" s="15" t="s">
        <v>161</v>
      </c>
      <c r="E27" s="6">
        <v>52569825.599999994</v>
      </c>
      <c r="F27" s="6"/>
      <c r="G27" s="6">
        <v>345604.03</v>
      </c>
      <c r="H27" s="6">
        <v>0</v>
      </c>
      <c r="I27" s="6">
        <v>0</v>
      </c>
      <c r="J27" s="6">
        <v>0</v>
      </c>
      <c r="K27" s="6">
        <v>48551.7</v>
      </c>
      <c r="L27" s="6">
        <v>0</v>
      </c>
      <c r="S27" s="10">
        <v>394155.73000000004</v>
      </c>
    </row>
    <row r="28" spans="1:19" ht="15" customHeight="1" x14ac:dyDescent="0.25">
      <c r="A28" s="34" t="s">
        <v>160</v>
      </c>
      <c r="B28" s="6" t="s">
        <v>159</v>
      </c>
      <c r="C28" s="6"/>
      <c r="D28" s="15" t="s">
        <v>158</v>
      </c>
      <c r="E28" s="6">
        <v>608068.04</v>
      </c>
      <c r="F28" s="6"/>
      <c r="G28" s="3">
        <v>5543.78</v>
      </c>
      <c r="H28" s="3">
        <v>1277.06</v>
      </c>
      <c r="I28" s="3">
        <v>0</v>
      </c>
      <c r="J28" s="3">
        <v>0</v>
      </c>
      <c r="K28" s="3">
        <v>1168169.1200000001</v>
      </c>
      <c r="L28" s="3">
        <v>0</v>
      </c>
      <c r="S28" s="10">
        <v>1174989.9600000002</v>
      </c>
    </row>
    <row r="29" spans="1:19" ht="15" customHeight="1" x14ac:dyDescent="0.25">
      <c r="A29" s="34" t="s">
        <v>157</v>
      </c>
      <c r="B29" s="6" t="s">
        <v>156</v>
      </c>
      <c r="C29" s="6"/>
      <c r="D29" s="15" t="s">
        <v>155</v>
      </c>
      <c r="E29" s="6">
        <v>0</v>
      </c>
      <c r="F29" s="6"/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S29" s="10">
        <v>0</v>
      </c>
    </row>
    <row r="30" spans="1:19" ht="15" customHeight="1" x14ac:dyDescent="0.25">
      <c r="A30" s="34" t="s">
        <v>154</v>
      </c>
      <c r="B30" s="6" t="s">
        <v>153</v>
      </c>
      <c r="C30" s="6"/>
      <c r="D30" s="15" t="s">
        <v>152</v>
      </c>
      <c r="E30" s="6">
        <v>0</v>
      </c>
      <c r="F30" s="6"/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S30" s="10">
        <v>0</v>
      </c>
    </row>
    <row r="31" spans="1:19" ht="15" customHeight="1" x14ac:dyDescent="0.25">
      <c r="A31" s="34" t="s">
        <v>151</v>
      </c>
      <c r="B31" s="6" t="s">
        <v>150</v>
      </c>
      <c r="C31" s="6"/>
      <c r="D31" s="15" t="s">
        <v>149</v>
      </c>
      <c r="E31" s="6">
        <v>89183752.169999972</v>
      </c>
      <c r="F31" s="6"/>
      <c r="G31" s="6">
        <v>9009813.7500000019</v>
      </c>
      <c r="H31" s="6">
        <v>6403025.6299999971</v>
      </c>
      <c r="I31" s="6">
        <v>3102058.7199999993</v>
      </c>
      <c r="J31" s="6">
        <v>1035181.88</v>
      </c>
      <c r="K31" s="6">
        <v>200235.54</v>
      </c>
      <c r="L31" s="6">
        <v>203384.55000000002</v>
      </c>
      <c r="S31" s="10">
        <v>19953700.069999997</v>
      </c>
    </row>
    <row r="32" spans="1:19" ht="15" customHeight="1" x14ac:dyDescent="0.25">
      <c r="A32" s="34" t="s">
        <v>148</v>
      </c>
      <c r="B32" s="6" t="s">
        <v>147</v>
      </c>
      <c r="C32" s="6"/>
      <c r="D32" s="15" t="s">
        <v>146</v>
      </c>
      <c r="E32" s="6">
        <v>0</v>
      </c>
      <c r="F32" s="6"/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S32" s="10">
        <v>0</v>
      </c>
    </row>
    <row r="33" spans="1:20" ht="15" customHeight="1" x14ac:dyDescent="0.25">
      <c r="A33" s="34" t="s">
        <v>145</v>
      </c>
      <c r="B33" s="6" t="s">
        <v>144</v>
      </c>
      <c r="C33" s="6"/>
      <c r="D33" s="15" t="s">
        <v>143</v>
      </c>
      <c r="E33" s="6">
        <v>165854108.73005667</v>
      </c>
      <c r="F33" s="6"/>
      <c r="G33" s="6">
        <v>15406259.529999999</v>
      </c>
      <c r="H33" s="6">
        <v>33373334.549999993</v>
      </c>
      <c r="I33" s="6">
        <v>35171881.690000005</v>
      </c>
      <c r="J33" s="6">
        <v>26339382.810000002</v>
      </c>
      <c r="K33" s="6">
        <v>25647303.110000003</v>
      </c>
      <c r="L33" s="6">
        <v>10820305.98</v>
      </c>
      <c r="S33" s="10">
        <v>146758467.66999999</v>
      </c>
    </row>
    <row r="34" spans="1:20" ht="15" customHeight="1" x14ac:dyDescent="0.25">
      <c r="A34" s="18">
        <v>2.4</v>
      </c>
      <c r="B34" s="18" t="s">
        <v>142</v>
      </c>
      <c r="D34" s="17" t="s">
        <v>141</v>
      </c>
      <c r="E34" s="35">
        <v>283728921.43264103</v>
      </c>
      <c r="F34" s="35"/>
      <c r="G34" s="35">
        <v>20877200.129999999</v>
      </c>
      <c r="H34" s="35">
        <v>20914570.230000004</v>
      </c>
      <c r="I34" s="35">
        <v>6945325</v>
      </c>
      <c r="J34" s="35">
        <v>24640396.490000002</v>
      </c>
      <c r="K34" s="35">
        <v>13461572.590000002</v>
      </c>
      <c r="L34" s="35">
        <v>15534553.760000002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21">
        <v>102373618.2</v>
      </c>
    </row>
    <row r="35" spans="1:20" ht="15" customHeight="1" x14ac:dyDescent="0.25">
      <c r="A35" s="34" t="s">
        <v>140</v>
      </c>
      <c r="B35" s="6" t="s">
        <v>139</v>
      </c>
      <c r="C35" s="6"/>
      <c r="D35" s="15" t="s">
        <v>138</v>
      </c>
      <c r="E35" s="6">
        <v>3629328</v>
      </c>
      <c r="F35" s="6"/>
      <c r="G35" s="6">
        <v>95329.64</v>
      </c>
      <c r="H35" s="6">
        <v>127050</v>
      </c>
      <c r="I35" s="6">
        <v>72086</v>
      </c>
      <c r="J35" s="6">
        <v>0</v>
      </c>
      <c r="K35" s="6">
        <v>0</v>
      </c>
      <c r="L35" s="6">
        <v>0</v>
      </c>
      <c r="S35" s="10">
        <v>294465.64</v>
      </c>
    </row>
    <row r="36" spans="1:20" ht="15" customHeight="1" x14ac:dyDescent="0.25">
      <c r="A36" s="34" t="s">
        <v>137</v>
      </c>
      <c r="B36" s="6" t="s">
        <v>136</v>
      </c>
      <c r="C36" s="6"/>
      <c r="D36" s="15" t="s">
        <v>135</v>
      </c>
      <c r="E36" s="6">
        <v>0</v>
      </c>
      <c r="F36" s="6"/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S36" s="10">
        <v>0</v>
      </c>
    </row>
    <row r="37" spans="1:20" ht="15" customHeight="1" x14ac:dyDescent="0.25">
      <c r="A37" s="34" t="s">
        <v>134</v>
      </c>
      <c r="B37" s="6" t="s">
        <v>133</v>
      </c>
      <c r="C37" s="6"/>
      <c r="D37" s="15" t="s">
        <v>132</v>
      </c>
      <c r="E37" s="6">
        <v>0</v>
      </c>
      <c r="F37" s="6"/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S37" s="10">
        <v>0</v>
      </c>
    </row>
    <row r="38" spans="1:20" ht="15" customHeight="1" x14ac:dyDescent="0.25">
      <c r="A38" s="34" t="s">
        <v>131</v>
      </c>
      <c r="B38" s="6" t="s">
        <v>130</v>
      </c>
      <c r="C38" s="6"/>
      <c r="D38" s="15" t="s">
        <v>129</v>
      </c>
      <c r="E38" s="6">
        <v>0</v>
      </c>
      <c r="F38" s="6"/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S38" s="10">
        <v>0</v>
      </c>
    </row>
    <row r="39" spans="1:20" ht="15" customHeight="1" x14ac:dyDescent="0.25">
      <c r="A39" s="34" t="s">
        <v>128</v>
      </c>
      <c r="B39" s="6" t="s">
        <v>127</v>
      </c>
      <c r="C39" s="6"/>
      <c r="D39" s="15" t="s">
        <v>126</v>
      </c>
      <c r="E39" s="6">
        <v>0</v>
      </c>
      <c r="F39" s="6"/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S39" s="10">
        <v>0</v>
      </c>
    </row>
    <row r="40" spans="1:20" ht="15" customHeight="1" x14ac:dyDescent="0.25">
      <c r="A40" s="34" t="s">
        <v>125</v>
      </c>
      <c r="B40" s="6" t="s">
        <v>124</v>
      </c>
      <c r="C40" s="6"/>
      <c r="D40" s="40" t="s">
        <v>123</v>
      </c>
      <c r="E40" s="6">
        <v>280099593.43264103</v>
      </c>
      <c r="F40" s="6"/>
      <c r="G40" s="3">
        <v>20781870.489999998</v>
      </c>
      <c r="H40" s="3">
        <v>20787520.230000004</v>
      </c>
      <c r="I40" s="3">
        <v>6873239</v>
      </c>
      <c r="J40" s="3">
        <v>24640396.490000002</v>
      </c>
      <c r="K40" s="3">
        <v>13461572.590000002</v>
      </c>
      <c r="L40" s="3">
        <v>15534553.760000002</v>
      </c>
      <c r="M40" s="3"/>
      <c r="N40" s="3"/>
      <c r="O40" s="3"/>
      <c r="P40" s="3"/>
      <c r="Q40" s="3"/>
      <c r="R40" s="3"/>
      <c r="S40" s="10">
        <v>102079152.56000002</v>
      </c>
    </row>
    <row r="41" spans="1:20" ht="15" customHeight="1" x14ac:dyDescent="0.25">
      <c r="A41" s="34" t="s">
        <v>122</v>
      </c>
      <c r="B41" s="6" t="s">
        <v>121</v>
      </c>
      <c r="C41" s="6"/>
      <c r="D41" s="15" t="s">
        <v>120</v>
      </c>
      <c r="E41" s="6">
        <v>0</v>
      </c>
      <c r="F41" s="6"/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S41" s="10">
        <v>0</v>
      </c>
    </row>
    <row r="42" spans="1:20" ht="15" customHeight="1" x14ac:dyDescent="0.25">
      <c r="A42" s="34" t="s">
        <v>119</v>
      </c>
      <c r="B42" s="6" t="s">
        <v>118</v>
      </c>
      <c r="C42" s="6"/>
      <c r="D42" s="15" t="s">
        <v>117</v>
      </c>
      <c r="E42" s="6">
        <v>0</v>
      </c>
      <c r="F42" s="6"/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S42" s="10">
        <v>0</v>
      </c>
    </row>
    <row r="43" spans="1:20" ht="15" customHeight="1" x14ac:dyDescent="0.25">
      <c r="A43" s="39">
        <v>2.5</v>
      </c>
      <c r="B43" s="38" t="s">
        <v>116</v>
      </c>
      <c r="C43" s="38"/>
      <c r="D43" s="17" t="s">
        <v>115</v>
      </c>
      <c r="E43" s="35">
        <v>0</v>
      </c>
      <c r="F43" s="35"/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10">
        <v>0</v>
      </c>
      <c r="T43" s="35"/>
    </row>
    <row r="44" spans="1:20" ht="15" customHeight="1" x14ac:dyDescent="0.25">
      <c r="A44" s="34" t="s">
        <v>114</v>
      </c>
      <c r="B44" s="6" t="s">
        <v>113</v>
      </c>
      <c r="C44" s="6"/>
      <c r="D44" s="15" t="s">
        <v>112</v>
      </c>
      <c r="E44" s="6">
        <v>0</v>
      </c>
      <c r="F44" s="6"/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S44" s="10">
        <v>0</v>
      </c>
    </row>
    <row r="45" spans="1:20" ht="15" customHeight="1" x14ac:dyDescent="0.25">
      <c r="A45" s="34" t="s">
        <v>111</v>
      </c>
      <c r="B45" s="6" t="s">
        <v>110</v>
      </c>
      <c r="C45" s="6"/>
      <c r="D45" s="15" t="s">
        <v>109</v>
      </c>
      <c r="E45" s="6">
        <v>0</v>
      </c>
      <c r="F45" s="6"/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S45" s="10">
        <v>0</v>
      </c>
    </row>
    <row r="46" spans="1:20" ht="15" customHeight="1" x14ac:dyDescent="0.25">
      <c r="A46" s="34" t="s">
        <v>108</v>
      </c>
      <c r="B46" s="6" t="s">
        <v>107</v>
      </c>
      <c r="C46" s="6"/>
      <c r="D46" s="15" t="s">
        <v>106</v>
      </c>
      <c r="E46" s="6">
        <v>0</v>
      </c>
      <c r="F46" s="6"/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S46" s="10">
        <v>0</v>
      </c>
    </row>
    <row r="47" spans="1:20" ht="15" customHeight="1" x14ac:dyDescent="0.25">
      <c r="A47" s="34" t="s">
        <v>105</v>
      </c>
      <c r="B47" s="6" t="s">
        <v>104</v>
      </c>
      <c r="C47" s="6"/>
      <c r="D47" s="15" t="s">
        <v>103</v>
      </c>
      <c r="E47" s="6">
        <v>0</v>
      </c>
      <c r="F47" s="6"/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S47" s="10">
        <v>0</v>
      </c>
    </row>
    <row r="48" spans="1:20" ht="15" customHeight="1" x14ac:dyDescent="0.25">
      <c r="A48" s="34" t="s">
        <v>102</v>
      </c>
      <c r="B48" s="6" t="s">
        <v>101</v>
      </c>
      <c r="C48" s="6"/>
      <c r="D48" s="15" t="s">
        <v>100</v>
      </c>
      <c r="E48" s="6">
        <v>0</v>
      </c>
      <c r="F48" s="6"/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S48" s="10">
        <v>0</v>
      </c>
    </row>
    <row r="49" spans="1:19" ht="15" customHeight="1" x14ac:dyDescent="0.25">
      <c r="A49" s="34" t="s">
        <v>99</v>
      </c>
      <c r="B49" s="6" t="s">
        <v>98</v>
      </c>
      <c r="C49" s="6"/>
      <c r="D49" s="15" t="s">
        <v>97</v>
      </c>
      <c r="E49" s="6">
        <v>0</v>
      </c>
      <c r="F49" s="6"/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S49" s="10">
        <v>0</v>
      </c>
    </row>
    <row r="50" spans="1:19" ht="15" customHeight="1" x14ac:dyDescent="0.25">
      <c r="A50" s="34" t="s">
        <v>96</v>
      </c>
      <c r="B50" s="6" t="s">
        <v>95</v>
      </c>
      <c r="C50" s="6"/>
      <c r="D50" s="15" t="s">
        <v>94</v>
      </c>
      <c r="E50" s="6">
        <v>0</v>
      </c>
      <c r="F50" s="6"/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S50" s="10">
        <v>0</v>
      </c>
    </row>
    <row r="51" spans="1:19" ht="15" customHeight="1" x14ac:dyDescent="0.25">
      <c r="A51" s="18">
        <v>2.6</v>
      </c>
      <c r="B51" s="2" t="s">
        <v>93</v>
      </c>
      <c r="C51" s="2"/>
      <c r="D51" s="17" t="s">
        <v>92</v>
      </c>
      <c r="E51" s="35">
        <v>1055456601.7240093</v>
      </c>
      <c r="F51" s="35"/>
      <c r="G51" s="35">
        <v>480391468.75000012</v>
      </c>
      <c r="H51" s="35">
        <v>47937991.920000017</v>
      </c>
      <c r="I51" s="35">
        <v>11221102.300000003</v>
      </c>
      <c r="J51" s="35">
        <v>50019840.730000928</v>
      </c>
      <c r="K51" s="35">
        <v>108332632.81999999</v>
      </c>
      <c r="L51" s="35">
        <v>18724121.750000045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21">
        <v>716627158.27000117</v>
      </c>
    </row>
    <row r="52" spans="1:19" ht="15" customHeight="1" x14ac:dyDescent="0.25">
      <c r="A52" s="34" t="s">
        <v>91</v>
      </c>
      <c r="B52" s="6" t="s">
        <v>90</v>
      </c>
      <c r="C52" s="6"/>
      <c r="D52" s="15" t="s">
        <v>89</v>
      </c>
      <c r="E52" s="6">
        <v>74827588.908816129</v>
      </c>
      <c r="F52" s="6"/>
      <c r="G52" s="6">
        <v>3827195.9200000004</v>
      </c>
      <c r="H52" s="6">
        <v>7916025.230000006</v>
      </c>
      <c r="I52" s="6">
        <v>1318095.9100000015</v>
      </c>
      <c r="J52" s="6">
        <v>46558970.370000929</v>
      </c>
      <c r="K52" s="6">
        <v>4642291.4899999881</v>
      </c>
      <c r="L52" s="6">
        <v>7175200.6900000451</v>
      </c>
      <c r="S52" s="10">
        <v>71437779.610000968</v>
      </c>
    </row>
    <row r="53" spans="1:19" ht="15" customHeight="1" x14ac:dyDescent="0.25">
      <c r="A53" s="34" t="s">
        <v>88</v>
      </c>
      <c r="B53" s="6" t="s">
        <v>87</v>
      </c>
      <c r="C53" s="6"/>
      <c r="D53" s="15" t="s">
        <v>86</v>
      </c>
      <c r="E53" s="6">
        <v>0</v>
      </c>
      <c r="F53" s="6"/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S53" s="10">
        <v>0</v>
      </c>
    </row>
    <row r="54" spans="1:19" ht="15" customHeight="1" x14ac:dyDescent="0.25">
      <c r="A54" s="34" t="s">
        <v>85</v>
      </c>
      <c r="B54" s="6" t="s">
        <v>84</v>
      </c>
      <c r="C54" s="6"/>
      <c r="D54" s="15" t="s">
        <v>83</v>
      </c>
      <c r="E54" s="6">
        <v>0</v>
      </c>
      <c r="F54" s="6"/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S54" s="10">
        <v>0</v>
      </c>
    </row>
    <row r="55" spans="1:19" ht="15" customHeight="1" x14ac:dyDescent="0.25">
      <c r="A55" s="34" t="s">
        <v>82</v>
      </c>
      <c r="B55" s="6" t="s">
        <v>81</v>
      </c>
      <c r="C55" s="6"/>
      <c r="D55" s="15" t="s">
        <v>80</v>
      </c>
      <c r="E55" s="6">
        <v>2649409.4862213028</v>
      </c>
      <c r="F55" s="6"/>
      <c r="G55" s="3">
        <v>0</v>
      </c>
      <c r="H55" s="3">
        <v>7844679.5300000012</v>
      </c>
      <c r="I55" s="3">
        <v>0</v>
      </c>
      <c r="J55" s="3">
        <v>0</v>
      </c>
      <c r="K55" s="3">
        <v>0</v>
      </c>
      <c r="L55" s="3">
        <v>0</v>
      </c>
      <c r="S55" s="10">
        <v>7844679.5300000012</v>
      </c>
    </row>
    <row r="56" spans="1:19" ht="15" customHeight="1" x14ac:dyDescent="0.25">
      <c r="A56" s="34" t="s">
        <v>79</v>
      </c>
      <c r="B56" s="6" t="s">
        <v>78</v>
      </c>
      <c r="C56" s="6"/>
      <c r="D56" s="15" t="s">
        <v>77</v>
      </c>
      <c r="E56" s="6">
        <v>834281179.55509746</v>
      </c>
      <c r="F56" s="6"/>
      <c r="G56" s="6">
        <v>476564272.8300001</v>
      </c>
      <c r="H56" s="6">
        <v>28341814.170000009</v>
      </c>
      <c r="I56" s="6">
        <v>9903006.3900000006</v>
      </c>
      <c r="J56" s="6">
        <v>567296.1</v>
      </c>
      <c r="K56" s="6">
        <v>102925635.60000001</v>
      </c>
      <c r="L56" s="6">
        <v>11548921.059999999</v>
      </c>
      <c r="S56" s="10">
        <v>629850946.1500001</v>
      </c>
    </row>
    <row r="57" spans="1:19" ht="15" customHeight="1" x14ac:dyDescent="0.25">
      <c r="A57" s="34" t="s">
        <v>76</v>
      </c>
      <c r="B57" s="6" t="s">
        <v>75</v>
      </c>
      <c r="C57" s="6"/>
      <c r="D57" s="15" t="s">
        <v>74</v>
      </c>
      <c r="E57" s="6">
        <v>9983610.6238744557</v>
      </c>
      <c r="F57" s="6"/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S57" s="10">
        <v>0</v>
      </c>
    </row>
    <row r="58" spans="1:19" ht="15" customHeight="1" x14ac:dyDescent="0.25">
      <c r="A58" s="34" t="s">
        <v>73</v>
      </c>
      <c r="B58" s="6" t="s">
        <v>72</v>
      </c>
      <c r="C58" s="6"/>
      <c r="D58" s="15" t="s">
        <v>71</v>
      </c>
      <c r="E58" s="6">
        <v>0</v>
      </c>
      <c r="F58" s="6"/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S58" s="10">
        <v>0</v>
      </c>
    </row>
    <row r="59" spans="1:19" ht="15" customHeight="1" x14ac:dyDescent="0.25">
      <c r="A59" s="34" t="s">
        <v>70</v>
      </c>
      <c r="B59" s="6" t="s">
        <v>69</v>
      </c>
      <c r="C59" s="6"/>
      <c r="D59" s="15" t="s">
        <v>68</v>
      </c>
      <c r="E59" s="6">
        <v>70714813.150000006</v>
      </c>
      <c r="F59" s="6"/>
      <c r="G59" s="3">
        <v>0</v>
      </c>
      <c r="H59" s="3">
        <v>3835472.9899999984</v>
      </c>
      <c r="I59" s="3">
        <v>0</v>
      </c>
      <c r="J59" s="3">
        <v>2893574.26</v>
      </c>
      <c r="K59" s="3">
        <v>764705.72999999207</v>
      </c>
      <c r="L59" s="3">
        <v>0</v>
      </c>
      <c r="S59" s="10">
        <v>7493752.9799999902</v>
      </c>
    </row>
    <row r="60" spans="1:19" ht="15" customHeight="1" x14ac:dyDescent="0.25">
      <c r="A60" s="34" t="s">
        <v>67</v>
      </c>
      <c r="B60" s="6" t="s">
        <v>66</v>
      </c>
      <c r="C60" s="6"/>
      <c r="D60" s="15" t="s">
        <v>65</v>
      </c>
      <c r="E60" s="6">
        <v>63000000</v>
      </c>
      <c r="F60" s="6"/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S60" s="10">
        <v>0</v>
      </c>
    </row>
    <row r="61" spans="1:19" ht="15" customHeight="1" x14ac:dyDescent="0.25">
      <c r="A61" s="37">
        <v>2.7</v>
      </c>
      <c r="B61" s="36" t="s">
        <v>64</v>
      </c>
      <c r="C61" s="36"/>
      <c r="D61" s="17" t="s">
        <v>63</v>
      </c>
      <c r="E61" s="21">
        <v>855993958.67521894</v>
      </c>
      <c r="F61" s="21"/>
      <c r="G61" s="21">
        <v>37441883.589999996</v>
      </c>
      <c r="H61" s="21">
        <v>1875410.39</v>
      </c>
      <c r="I61" s="21">
        <v>1262657.1100000001</v>
      </c>
      <c r="J61" s="21">
        <v>1330344.48</v>
      </c>
      <c r="K61" s="21">
        <v>1084094.75</v>
      </c>
      <c r="L61" s="21">
        <v>1567648.64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44562038.959999993</v>
      </c>
    </row>
    <row r="62" spans="1:19" ht="15" customHeight="1" x14ac:dyDescent="0.25">
      <c r="A62" s="34" t="s">
        <v>62</v>
      </c>
      <c r="B62" s="6" t="s">
        <v>61</v>
      </c>
      <c r="C62" s="6"/>
      <c r="D62" s="15" t="s">
        <v>60</v>
      </c>
      <c r="E62" s="10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S62" s="10">
        <v>0</v>
      </c>
    </row>
    <row r="63" spans="1:19" ht="15" customHeight="1" x14ac:dyDescent="0.25">
      <c r="A63" s="34" t="s">
        <v>59</v>
      </c>
      <c r="B63" s="6" t="s">
        <v>58</v>
      </c>
      <c r="C63" s="6"/>
      <c r="D63" s="15" t="s">
        <v>57</v>
      </c>
      <c r="E63" s="6">
        <v>855993958.67521894</v>
      </c>
      <c r="F63" s="6"/>
      <c r="G63" s="6">
        <v>37441883.589999996</v>
      </c>
      <c r="H63" s="6">
        <v>1875410.39</v>
      </c>
      <c r="I63" s="6">
        <v>1262657.1100000001</v>
      </c>
      <c r="J63" s="6">
        <v>1330344.48</v>
      </c>
      <c r="K63" s="6">
        <v>1084094.75</v>
      </c>
      <c r="L63" s="6">
        <v>1567648.64</v>
      </c>
      <c r="S63" s="10">
        <v>44562038.959999993</v>
      </c>
    </row>
    <row r="64" spans="1:19" ht="15" customHeight="1" x14ac:dyDescent="0.25">
      <c r="A64" s="34" t="s">
        <v>56</v>
      </c>
      <c r="B64" s="6" t="s">
        <v>55</v>
      </c>
      <c r="C64" s="6"/>
      <c r="D64" s="15" t="s">
        <v>54</v>
      </c>
      <c r="E64" s="6">
        <v>0</v>
      </c>
      <c r="F64" s="6"/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S64" s="10">
        <v>0</v>
      </c>
    </row>
    <row r="65" spans="1:19" ht="15" customHeight="1" x14ac:dyDescent="0.25">
      <c r="A65" s="34" t="s">
        <v>53</v>
      </c>
      <c r="B65" s="6" t="s">
        <v>52</v>
      </c>
      <c r="C65" s="6"/>
      <c r="D65" s="15" t="s">
        <v>51</v>
      </c>
      <c r="E65" s="6">
        <v>0</v>
      </c>
      <c r="F65" s="6"/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S65" s="10">
        <v>0</v>
      </c>
    </row>
    <row r="66" spans="1:19" ht="15" customHeight="1" x14ac:dyDescent="0.25">
      <c r="A66" s="37">
        <v>2.8</v>
      </c>
      <c r="B66" s="36" t="s">
        <v>50</v>
      </c>
      <c r="C66" s="36"/>
      <c r="D66" s="17" t="s">
        <v>49</v>
      </c>
      <c r="E66" s="21">
        <v>0</v>
      </c>
      <c r="F66" s="21"/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10">
        <v>0</v>
      </c>
    </row>
    <row r="67" spans="1:19" ht="15" customHeight="1" x14ac:dyDescent="0.25">
      <c r="A67" s="34" t="s">
        <v>48</v>
      </c>
      <c r="B67" s="6" t="s">
        <v>47</v>
      </c>
      <c r="C67" s="6"/>
      <c r="D67" s="15" t="s">
        <v>46</v>
      </c>
      <c r="E67" s="6">
        <v>0</v>
      </c>
      <c r="F67" s="6"/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S67" s="10">
        <v>0</v>
      </c>
    </row>
    <row r="68" spans="1:19" ht="15" customHeight="1" x14ac:dyDescent="0.25">
      <c r="A68" s="34" t="s">
        <v>45</v>
      </c>
      <c r="B68" s="6" t="s">
        <v>44</v>
      </c>
      <c r="C68" s="6"/>
      <c r="D68" s="15" t="s">
        <v>43</v>
      </c>
      <c r="E68" s="6">
        <v>0</v>
      </c>
      <c r="F68" s="6"/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S68" s="10">
        <v>0</v>
      </c>
    </row>
    <row r="69" spans="1:19" ht="15" customHeight="1" x14ac:dyDescent="0.25">
      <c r="A69" s="37">
        <v>2.9</v>
      </c>
      <c r="B69" s="36" t="s">
        <v>42</v>
      </c>
      <c r="C69" s="36"/>
      <c r="D69" s="17" t="s">
        <v>41</v>
      </c>
      <c r="E69" s="35">
        <v>502663899.77608103</v>
      </c>
      <c r="F69" s="35"/>
      <c r="G69" s="35">
        <v>0</v>
      </c>
      <c r="H69" s="35">
        <v>64941444.239999995</v>
      </c>
      <c r="I69" s="35">
        <v>8793234.3100000005</v>
      </c>
      <c r="J69" s="35">
        <v>121152569.09</v>
      </c>
      <c r="K69" s="35">
        <v>73254078.610000014</v>
      </c>
      <c r="L69" s="35">
        <v>62512639.290000007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21">
        <v>330653965.54000002</v>
      </c>
    </row>
    <row r="70" spans="1:19" ht="15" customHeight="1" x14ac:dyDescent="0.25">
      <c r="A70" s="34" t="s">
        <v>40</v>
      </c>
      <c r="B70" s="6" t="s">
        <v>39</v>
      </c>
      <c r="C70" s="6"/>
      <c r="D70" s="15" t="s">
        <v>38</v>
      </c>
      <c r="E70" s="6">
        <v>502663899.77608103</v>
      </c>
      <c r="F70" s="6"/>
      <c r="G70" s="3">
        <v>0</v>
      </c>
      <c r="H70" s="3">
        <v>64941444.239999995</v>
      </c>
      <c r="I70" s="3">
        <v>8793234.3100000005</v>
      </c>
      <c r="J70" s="3">
        <v>121152569.09</v>
      </c>
      <c r="K70" s="3">
        <v>73254078.610000014</v>
      </c>
      <c r="L70" s="3">
        <v>62512639.290000007</v>
      </c>
      <c r="S70" s="10">
        <v>330653965.54000002</v>
      </c>
    </row>
    <row r="71" spans="1:19" ht="15" customHeight="1" x14ac:dyDescent="0.25">
      <c r="A71" s="34" t="s">
        <v>37</v>
      </c>
      <c r="B71" s="6" t="s">
        <v>36</v>
      </c>
      <c r="C71" s="6"/>
      <c r="D71" s="15" t="s">
        <v>35</v>
      </c>
      <c r="E71" s="6"/>
      <c r="F71" s="6"/>
      <c r="S71" s="10">
        <v>0</v>
      </c>
    </row>
    <row r="72" spans="1:19" ht="15" customHeight="1" x14ac:dyDescent="0.25">
      <c r="A72" s="34" t="s">
        <v>34</v>
      </c>
      <c r="B72" s="6" t="s">
        <v>33</v>
      </c>
      <c r="C72" s="6"/>
      <c r="D72" s="15" t="s">
        <v>32</v>
      </c>
      <c r="E72" s="6"/>
      <c r="F72" s="6"/>
      <c r="S72" s="10">
        <v>0</v>
      </c>
    </row>
    <row r="73" spans="1:19" ht="15" customHeight="1" x14ac:dyDescent="0.2">
      <c r="D73" s="13" t="s">
        <v>31</v>
      </c>
      <c r="E73" s="12">
        <v>50838883053.184135</v>
      </c>
      <c r="F73" s="12"/>
      <c r="G73" s="12">
        <v>3596751294.1794925</v>
      </c>
      <c r="H73" s="12">
        <v>3348581150.8083696</v>
      </c>
      <c r="I73" s="12">
        <v>3293697630.2970719</v>
      </c>
      <c r="J73" s="12">
        <v>3380689793.1199141</v>
      </c>
      <c r="K73" s="12">
        <v>3587135057.9250484</v>
      </c>
      <c r="L73" s="12">
        <v>3600863410.2253332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1">
        <v>20807718336.555229</v>
      </c>
    </row>
    <row r="74" spans="1:19" ht="15" customHeight="1" x14ac:dyDescent="0.25">
      <c r="D74" s="33"/>
      <c r="E74" s="6"/>
      <c r="F74" s="6"/>
      <c r="S74" s="10">
        <f t="shared" ref="S74:S84" si="0">SUM(G74:R74)</f>
        <v>0</v>
      </c>
    </row>
    <row r="75" spans="1:19" ht="15" customHeight="1" x14ac:dyDescent="0.25">
      <c r="D75" s="32" t="s">
        <v>30</v>
      </c>
      <c r="E75" s="31"/>
      <c r="F75" s="31"/>
      <c r="S75" s="10">
        <f t="shared" si="0"/>
        <v>0</v>
      </c>
    </row>
    <row r="76" spans="1:19" ht="15" customHeight="1" x14ac:dyDescent="0.25">
      <c r="A76" s="30">
        <v>4.0999999999999996</v>
      </c>
      <c r="B76" s="10" t="s">
        <v>29</v>
      </c>
      <c r="C76" s="10"/>
      <c r="D76" s="29" t="s">
        <v>28</v>
      </c>
      <c r="E76" s="28">
        <f>SUM(E77:E78)</f>
        <v>5412639315</v>
      </c>
      <c r="F76" s="28"/>
      <c r="G76" s="28">
        <f t="shared" ref="G76:R76" si="1">SUM(G77:G78)</f>
        <v>0</v>
      </c>
      <c r="H76" s="28">
        <f t="shared" si="1"/>
        <v>0</v>
      </c>
      <c r="I76" s="28">
        <f t="shared" si="1"/>
        <v>0</v>
      </c>
      <c r="J76" s="28">
        <f t="shared" si="1"/>
        <v>0</v>
      </c>
      <c r="K76" s="28">
        <f t="shared" si="1"/>
        <v>0</v>
      </c>
      <c r="L76" s="28">
        <f t="shared" si="1"/>
        <v>0</v>
      </c>
      <c r="M76" s="28">
        <f t="shared" si="1"/>
        <v>0</v>
      </c>
      <c r="N76" s="28">
        <f t="shared" si="1"/>
        <v>0</v>
      </c>
      <c r="O76" s="28">
        <f t="shared" si="1"/>
        <v>0</v>
      </c>
      <c r="P76" s="28">
        <f t="shared" si="1"/>
        <v>0</v>
      </c>
      <c r="Q76" s="28">
        <f t="shared" si="1"/>
        <v>0</v>
      </c>
      <c r="R76" s="28">
        <f t="shared" si="1"/>
        <v>0</v>
      </c>
      <c r="S76" s="27">
        <f t="shared" si="0"/>
        <v>0</v>
      </c>
    </row>
    <row r="77" spans="1:19" ht="15" customHeight="1" x14ac:dyDescent="0.25">
      <c r="A77" s="26" t="s">
        <v>27</v>
      </c>
      <c r="B77" s="10" t="s">
        <v>26</v>
      </c>
      <c r="C77" s="10"/>
      <c r="D77" s="15" t="s">
        <v>25</v>
      </c>
      <c r="E77" s="25">
        <v>5412639315</v>
      </c>
      <c r="F77" s="25"/>
      <c r="G77" s="24"/>
      <c r="H77" s="24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19">
        <f t="shared" si="0"/>
        <v>0</v>
      </c>
    </row>
    <row r="78" spans="1:19" ht="15" customHeight="1" x14ac:dyDescent="0.25">
      <c r="A78" s="18" t="s">
        <v>24</v>
      </c>
      <c r="B78" s="18" t="s">
        <v>23</v>
      </c>
      <c r="D78" s="15" t="s">
        <v>22</v>
      </c>
      <c r="E78" s="14">
        <v>0</v>
      </c>
      <c r="F78" s="14"/>
      <c r="S78" s="22">
        <f t="shared" si="0"/>
        <v>0</v>
      </c>
    </row>
    <row r="79" spans="1:19" ht="15" customHeight="1" x14ac:dyDescent="0.25">
      <c r="A79" s="18">
        <v>4.2</v>
      </c>
      <c r="B79" s="18" t="s">
        <v>21</v>
      </c>
      <c r="D79" s="17" t="s">
        <v>20</v>
      </c>
      <c r="E79" s="21">
        <f>SUM(E80:E81)</f>
        <v>5412639315</v>
      </c>
      <c r="F79" s="21"/>
      <c r="G79" s="21">
        <f t="shared" ref="G79:R79" si="2">SUM(G80:G81)</f>
        <v>358580000</v>
      </c>
      <c r="H79" s="21">
        <f t="shared" si="2"/>
        <v>361423664.87207502</v>
      </c>
      <c r="I79" s="21">
        <f t="shared" si="2"/>
        <v>363598971.02112502</v>
      </c>
      <c r="J79" s="21">
        <f t="shared" si="2"/>
        <v>366394923.01295</v>
      </c>
      <c r="K79" s="21">
        <f t="shared" si="2"/>
        <v>372950621.63139999</v>
      </c>
      <c r="L79" s="21">
        <f t="shared" si="2"/>
        <v>393255283.88139999</v>
      </c>
      <c r="M79" s="21">
        <f t="shared" si="2"/>
        <v>0</v>
      </c>
      <c r="N79" s="21">
        <f t="shared" si="2"/>
        <v>0</v>
      </c>
      <c r="O79" s="21">
        <f t="shared" si="2"/>
        <v>0</v>
      </c>
      <c r="P79" s="21">
        <f t="shared" si="2"/>
        <v>0</v>
      </c>
      <c r="Q79" s="21">
        <f t="shared" si="2"/>
        <v>0</v>
      </c>
      <c r="R79" s="21">
        <f t="shared" si="2"/>
        <v>0</v>
      </c>
      <c r="S79" s="21">
        <f t="shared" si="0"/>
        <v>2216203464.4189501</v>
      </c>
    </row>
    <row r="80" spans="1:19" ht="15" customHeight="1" x14ac:dyDescent="0.25">
      <c r="A80" s="10" t="s">
        <v>19</v>
      </c>
      <c r="B80" s="10" t="s">
        <v>18</v>
      </c>
      <c r="C80" s="10"/>
      <c r="D80" s="15" t="s">
        <v>17</v>
      </c>
      <c r="E80" s="10">
        <f>+E77</f>
        <v>5412639315</v>
      </c>
      <c r="F80" s="10"/>
      <c r="G80" s="19">
        <f>358.58*1000000</f>
        <v>358580000</v>
      </c>
      <c r="H80" s="19">
        <f>361.423664872075*1000000</f>
        <v>361423664.87207502</v>
      </c>
      <c r="I80" s="20">
        <v>363598971.02112502</v>
      </c>
      <c r="J80" s="19">
        <f>366.39492301295*1000000</f>
        <v>366394923.01295</v>
      </c>
      <c r="K80" s="19">
        <f>372.9506216314*1000000</f>
        <v>372950621.63139999</v>
      </c>
      <c r="L80" s="19">
        <f>393.2552838814*1000000</f>
        <v>393255283.88139999</v>
      </c>
      <c r="S80" s="10">
        <f t="shared" si="0"/>
        <v>2216203464.4189501</v>
      </c>
    </row>
    <row r="81" spans="1:19" ht="15" customHeight="1" x14ac:dyDescent="0.25">
      <c r="A81" s="18" t="s">
        <v>16</v>
      </c>
      <c r="B81" s="18" t="s">
        <v>15</v>
      </c>
      <c r="D81" s="15" t="s">
        <v>14</v>
      </c>
      <c r="E81" s="14">
        <v>0</v>
      </c>
      <c r="F81" s="14"/>
      <c r="H81" s="3"/>
      <c r="I81" s="3"/>
      <c r="S81" s="10">
        <f t="shared" si="0"/>
        <v>0</v>
      </c>
    </row>
    <row r="82" spans="1:19" ht="15" customHeight="1" x14ac:dyDescent="0.25">
      <c r="A82" s="18">
        <v>4.3</v>
      </c>
      <c r="B82" s="18" t="s">
        <v>13</v>
      </c>
      <c r="D82" s="17" t="s">
        <v>12</v>
      </c>
      <c r="E82" s="16">
        <f>+E83</f>
        <v>0</v>
      </c>
      <c r="F82" s="16"/>
      <c r="S82" s="10">
        <f t="shared" si="0"/>
        <v>0</v>
      </c>
    </row>
    <row r="83" spans="1:19" ht="15" customHeight="1" x14ac:dyDescent="0.25">
      <c r="A83" s="14" t="s">
        <v>11</v>
      </c>
      <c r="B83" s="14" t="s">
        <v>10</v>
      </c>
      <c r="C83" s="14"/>
      <c r="D83" s="15" t="s">
        <v>9</v>
      </c>
      <c r="E83" s="14">
        <v>0</v>
      </c>
      <c r="F83" s="14"/>
      <c r="S83" s="10">
        <f t="shared" si="0"/>
        <v>0</v>
      </c>
    </row>
    <row r="84" spans="1:19" ht="15" customHeight="1" x14ac:dyDescent="0.2">
      <c r="D84" s="13" t="s">
        <v>8</v>
      </c>
      <c r="E84" s="12">
        <f>+E76-E79</f>
        <v>0</v>
      </c>
      <c r="F84" s="12"/>
      <c r="G84" s="12">
        <f t="shared" ref="G84:L84" si="3">+G79</f>
        <v>358580000</v>
      </c>
      <c r="H84" s="12">
        <f t="shared" si="3"/>
        <v>361423664.87207502</v>
      </c>
      <c r="I84" s="12">
        <f t="shared" si="3"/>
        <v>363598971.02112502</v>
      </c>
      <c r="J84" s="12">
        <f t="shared" si="3"/>
        <v>366394923.01295</v>
      </c>
      <c r="K84" s="12">
        <f t="shared" si="3"/>
        <v>372950621.63139999</v>
      </c>
      <c r="L84" s="12">
        <f t="shared" si="3"/>
        <v>393255283.88139999</v>
      </c>
      <c r="M84" s="12">
        <f t="shared" ref="M84:R84" si="4">+M76-M79</f>
        <v>0</v>
      </c>
      <c r="N84" s="12">
        <f t="shared" si="4"/>
        <v>0</v>
      </c>
      <c r="O84" s="12">
        <f t="shared" si="4"/>
        <v>0</v>
      </c>
      <c r="P84" s="12">
        <f t="shared" si="4"/>
        <v>0</v>
      </c>
      <c r="Q84" s="12">
        <f t="shared" si="4"/>
        <v>0</v>
      </c>
      <c r="R84" s="12">
        <f t="shared" si="4"/>
        <v>0</v>
      </c>
      <c r="S84" s="11">
        <f t="shared" si="0"/>
        <v>2216203464.4189501</v>
      </c>
    </row>
    <row r="85" spans="1:19" ht="15" customHeight="1" x14ac:dyDescent="0.25">
      <c r="S85" s="10"/>
    </row>
    <row r="86" spans="1:19" ht="15" customHeight="1" x14ac:dyDescent="0.2">
      <c r="D86" s="9" t="s">
        <v>7</v>
      </c>
      <c r="E86" s="8">
        <f>+E73-E84</f>
        <v>50838883053.184135</v>
      </c>
      <c r="F86" s="8">
        <f>+F73-F84</f>
        <v>0</v>
      </c>
      <c r="G86" s="8">
        <f t="shared" ref="G86:S86" si="5">+G73+G84</f>
        <v>3955331294.1794925</v>
      </c>
      <c r="H86" s="8">
        <f t="shared" si="5"/>
        <v>3710004815.6804447</v>
      </c>
      <c r="I86" s="8">
        <f t="shared" si="5"/>
        <v>3657296601.3181968</v>
      </c>
      <c r="J86" s="8">
        <f t="shared" si="5"/>
        <v>3747084716.132864</v>
      </c>
      <c r="K86" s="8">
        <f t="shared" si="5"/>
        <v>3960085679.5564485</v>
      </c>
      <c r="L86" s="8">
        <f t="shared" si="5"/>
        <v>3994118694.1067333</v>
      </c>
      <c r="M86" s="8">
        <f t="shared" si="5"/>
        <v>0</v>
      </c>
      <c r="N86" s="8">
        <f t="shared" si="5"/>
        <v>0</v>
      </c>
      <c r="O86" s="8">
        <f t="shared" si="5"/>
        <v>0</v>
      </c>
      <c r="P86" s="8">
        <f t="shared" si="5"/>
        <v>0</v>
      </c>
      <c r="Q86" s="8">
        <f t="shared" si="5"/>
        <v>0</v>
      </c>
      <c r="R86" s="8">
        <f t="shared" si="5"/>
        <v>0</v>
      </c>
      <c r="S86" s="8">
        <f t="shared" si="5"/>
        <v>23023921800.974178</v>
      </c>
    </row>
    <row r="87" spans="1:19" ht="15" customHeight="1" x14ac:dyDescent="0.25">
      <c r="D87" s="7" t="s">
        <v>6</v>
      </c>
    </row>
    <row r="88" spans="1:19" ht="15" customHeight="1" x14ac:dyDescent="0.25">
      <c r="D88" s="2" t="s">
        <v>1</v>
      </c>
    </row>
    <row r="89" spans="1:19" ht="15" customHeight="1" x14ac:dyDescent="0.25">
      <c r="D89" s="2" t="s">
        <v>0</v>
      </c>
      <c r="S89" s="3"/>
    </row>
    <row r="90" spans="1:19" ht="15" customHeight="1" x14ac:dyDescent="0.2">
      <c r="S90" s="3"/>
    </row>
    <row r="91" spans="1:19" ht="15" customHeight="1" x14ac:dyDescent="0.2">
      <c r="D91" t="s">
        <v>5</v>
      </c>
    </row>
    <row r="92" spans="1:19" ht="15" customHeight="1" x14ac:dyDescent="0.25">
      <c r="D92" t="s">
        <v>4</v>
      </c>
      <c r="G92" s="6"/>
      <c r="H92" s="6"/>
      <c r="I92" s="6"/>
      <c r="J92" s="6"/>
      <c r="K92" s="6"/>
      <c r="L92" s="6"/>
    </row>
    <row r="93" spans="1:19" ht="15" customHeight="1" x14ac:dyDescent="0.2">
      <c r="G93" s="3"/>
      <c r="H93" s="3"/>
      <c r="I93" s="3"/>
      <c r="J93" s="3"/>
      <c r="K93" s="3"/>
      <c r="L93" s="3"/>
    </row>
    <row r="94" spans="1:19" ht="15" customHeight="1" x14ac:dyDescent="0.25">
      <c r="D94" s="5" t="s">
        <v>3</v>
      </c>
      <c r="E94" s="4" t="s">
        <v>2</v>
      </c>
      <c r="G94" s="3"/>
      <c r="H94" s="3"/>
      <c r="I94" s="3"/>
      <c r="J94" s="3"/>
      <c r="K94" s="3"/>
      <c r="L94" s="3"/>
    </row>
    <row r="95" spans="1:19" ht="15" customHeight="1" x14ac:dyDescent="0.25">
      <c r="D95" s="2" t="s">
        <v>1</v>
      </c>
      <c r="E95" s="1">
        <v>44014</v>
      </c>
    </row>
    <row r="96" spans="1:19" ht="15" customHeight="1" x14ac:dyDescent="0.25">
      <c r="D96" s="2" t="s">
        <v>0</v>
      </c>
      <c r="E96" s="1">
        <v>44014</v>
      </c>
    </row>
  </sheetData>
  <mergeCells count="4">
    <mergeCell ref="C1:E1"/>
    <mergeCell ref="C2:E2"/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workbookViewId="0">
      <selection activeCell="A46" sqref="A46:XFD1048576"/>
    </sheetView>
  </sheetViews>
  <sheetFormatPr baseColWidth="10" defaultColWidth="0" defaultRowHeight="12.75" zeroHeight="1" x14ac:dyDescent="0.2"/>
  <cols>
    <col min="1" max="7" width="11.42578125" customWidth="1"/>
    <col min="8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2020-07-03T01:50:54Z</dcterms:created>
  <dcterms:modified xsi:type="dcterms:W3CDTF">2020-07-03T11:14:48Z</dcterms:modified>
</cp:coreProperties>
</file>